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75" windowHeight="12360"/>
  </bookViews>
  <sheets>
    <sheet name="2024-2026" sheetId="9" r:id="rId1"/>
  </sheets>
  <definedNames>
    <definedName name="_xlnm.Print_Area" localSheetId="0">'2024-2026'!$A$2:$F$168</definedName>
  </definedNames>
  <calcPr calcId="152511"/>
</workbook>
</file>

<file path=xl/calcChain.xml><?xml version="1.0" encoding="utf-8"?>
<calcChain xmlns="http://schemas.openxmlformats.org/spreadsheetml/2006/main">
  <c r="D104" i="9" l="1"/>
  <c r="F144" i="9" l="1"/>
  <c r="E144" i="9"/>
  <c r="E121" i="9" l="1"/>
  <c r="D121" i="9"/>
  <c r="F121" i="9"/>
  <c r="F124" i="9" l="1"/>
  <c r="E124" i="9"/>
  <c r="F123" i="9" l="1"/>
  <c r="E123" i="9"/>
  <c r="D124" i="9"/>
  <c r="D73" i="9" l="1"/>
  <c r="F97" i="9" l="1"/>
  <c r="F30" i="9"/>
  <c r="E69" i="9" l="1"/>
  <c r="E67" i="9" s="1"/>
  <c r="D43" i="9" l="1"/>
  <c r="D166" i="9" l="1"/>
  <c r="D57" i="9" l="1"/>
  <c r="F34" i="9"/>
  <c r="E34" i="9"/>
  <c r="D34" i="9"/>
  <c r="F12" i="9"/>
  <c r="E12" i="9"/>
  <c r="D12" i="9"/>
  <c r="F78" i="9" l="1"/>
  <c r="E78" i="9"/>
  <c r="D78" i="9"/>
  <c r="F166" i="9" l="1"/>
  <c r="F165" i="9" s="1"/>
  <c r="F164" i="9" s="1"/>
  <c r="E166" i="9"/>
  <c r="E165" i="9" s="1"/>
  <c r="E164" i="9" s="1"/>
  <c r="D165" i="9"/>
  <c r="D164" i="9" s="1"/>
  <c r="F143" i="9"/>
  <c r="E143" i="9"/>
  <c r="D144" i="9"/>
  <c r="D143" i="9" s="1"/>
  <c r="D123" i="9"/>
  <c r="F119" i="9"/>
  <c r="E119" i="9"/>
  <c r="D119" i="9"/>
  <c r="F118" i="9"/>
  <c r="E118" i="9"/>
  <c r="D118" i="9"/>
  <c r="F116" i="9"/>
  <c r="E116" i="9"/>
  <c r="D116" i="9"/>
  <c r="F114" i="9"/>
  <c r="F113" i="9" s="1"/>
  <c r="E114" i="9"/>
  <c r="E113" i="9" s="1"/>
  <c r="D114" i="9"/>
  <c r="D113" i="9" s="1"/>
  <c r="F111" i="9"/>
  <c r="F110" i="9" s="1"/>
  <c r="E111" i="9"/>
  <c r="E110" i="9" s="1"/>
  <c r="D111" i="9"/>
  <c r="D110" i="9" s="1"/>
  <c r="F107" i="9"/>
  <c r="F106" i="9" s="1"/>
  <c r="E107" i="9"/>
  <c r="E106" i="9" s="1"/>
  <c r="D107" i="9"/>
  <c r="D106" i="9" s="1"/>
  <c r="F102" i="9"/>
  <c r="F101" i="9" s="1"/>
  <c r="E102" i="9"/>
  <c r="E101" i="9" s="1"/>
  <c r="D102" i="9"/>
  <c r="D101" i="9" s="1"/>
  <c r="F99" i="9"/>
  <c r="E99" i="9"/>
  <c r="D99" i="9"/>
  <c r="E97" i="9"/>
  <c r="D97" i="9"/>
  <c r="F94" i="9"/>
  <c r="E94" i="9"/>
  <c r="D94" i="9"/>
  <c r="F92" i="9"/>
  <c r="E92" i="9"/>
  <c r="D92" i="9"/>
  <c r="F90" i="9"/>
  <c r="E90" i="9"/>
  <c r="D90" i="9"/>
  <c r="F88" i="9"/>
  <c r="E88" i="9"/>
  <c r="D88" i="9"/>
  <c r="F86" i="9"/>
  <c r="E86" i="9"/>
  <c r="D86" i="9"/>
  <c r="F82" i="9"/>
  <c r="F81" i="9" s="1"/>
  <c r="F80" i="9" s="1"/>
  <c r="E82" i="9"/>
  <c r="E81" i="9" s="1"/>
  <c r="E80" i="9" s="1"/>
  <c r="D82" i="9"/>
  <c r="D81" i="9" s="1"/>
  <c r="D80" i="9" s="1"/>
  <c r="F76" i="9"/>
  <c r="F75" i="9" s="1"/>
  <c r="E76" i="9"/>
  <c r="E75" i="9" s="1"/>
  <c r="D76" i="9"/>
  <c r="D75" i="9" s="1"/>
  <c r="D72" i="9" s="1"/>
  <c r="D71" i="9" s="1"/>
  <c r="F73" i="9"/>
  <c r="E73" i="9"/>
  <c r="F69" i="9"/>
  <c r="E66" i="9"/>
  <c r="D69" i="9"/>
  <c r="F64" i="9"/>
  <c r="E64" i="9"/>
  <c r="D64" i="9"/>
  <c r="F62" i="9"/>
  <c r="E62" i="9"/>
  <c r="D62" i="9"/>
  <c r="F59" i="9"/>
  <c r="E59" i="9"/>
  <c r="D59" i="9"/>
  <c r="F57" i="9"/>
  <c r="E57" i="9"/>
  <c r="F55" i="9"/>
  <c r="E55" i="9"/>
  <c r="D55" i="9"/>
  <c r="F53" i="9"/>
  <c r="E53" i="9"/>
  <c r="D53" i="9"/>
  <c r="F48" i="9"/>
  <c r="F47" i="9" s="1"/>
  <c r="E48" i="9"/>
  <c r="E47" i="9" s="1"/>
  <c r="D48" i="9"/>
  <c r="D47" i="9" s="1"/>
  <c r="F45" i="9"/>
  <c r="E45" i="9"/>
  <c r="D45" i="9"/>
  <c r="F43" i="9"/>
  <c r="E43" i="9"/>
  <c r="F40" i="9"/>
  <c r="E40" i="9"/>
  <c r="D40" i="9"/>
  <c r="F36" i="9"/>
  <c r="E36" i="9"/>
  <c r="D36" i="9"/>
  <c r="F32" i="9"/>
  <c r="E32" i="9"/>
  <c r="D32" i="9"/>
  <c r="E30" i="9"/>
  <c r="D30" i="9"/>
  <c r="F26" i="9"/>
  <c r="E26" i="9"/>
  <c r="D26" i="9"/>
  <c r="F24" i="9"/>
  <c r="E24" i="9"/>
  <c r="D24" i="9"/>
  <c r="F22" i="9"/>
  <c r="E22" i="9"/>
  <c r="D22" i="9"/>
  <c r="F20" i="9"/>
  <c r="E20" i="9"/>
  <c r="D20" i="9"/>
  <c r="F11" i="9"/>
  <c r="E11" i="9"/>
  <c r="D11" i="9"/>
  <c r="E72" i="9" l="1"/>
  <c r="E71" i="9" s="1"/>
  <c r="F72" i="9"/>
  <c r="F71" i="9" s="1"/>
  <c r="F109" i="9"/>
  <c r="F105" i="9" s="1"/>
  <c r="F104" i="9" s="1"/>
  <c r="D109" i="9"/>
  <c r="D105" i="9" s="1"/>
  <c r="E109" i="9"/>
  <c r="E105" i="9" s="1"/>
  <c r="E104" i="9" s="1"/>
  <c r="D52" i="9"/>
  <c r="D67" i="9"/>
  <c r="D66" i="9" s="1"/>
  <c r="F67" i="9"/>
  <c r="F66" i="9" s="1"/>
  <c r="E29" i="9"/>
  <c r="E28" i="9" s="1"/>
  <c r="F61" i="9"/>
  <c r="D29" i="9"/>
  <c r="D28" i="9" s="1"/>
  <c r="F42" i="9"/>
  <c r="F39" i="9" s="1"/>
  <c r="E19" i="9"/>
  <c r="E18" i="9" s="1"/>
  <c r="E42" i="9"/>
  <c r="E39" i="9" s="1"/>
  <c r="F96" i="9"/>
  <c r="F29" i="9"/>
  <c r="F28" i="9" s="1"/>
  <c r="F85" i="9"/>
  <c r="E61" i="9"/>
  <c r="D96" i="9"/>
  <c r="D61" i="9"/>
  <c r="E85" i="9"/>
  <c r="F52" i="9"/>
  <c r="F51" i="9" s="1"/>
  <c r="D85" i="9"/>
  <c r="D84" i="9" s="1"/>
  <c r="D19" i="9"/>
  <c r="D18" i="9" s="1"/>
  <c r="F19" i="9"/>
  <c r="F18" i="9" s="1"/>
  <c r="D42" i="9"/>
  <c r="D39" i="9" s="1"/>
  <c r="E96" i="9"/>
  <c r="E52" i="9"/>
  <c r="E84" i="9" l="1"/>
  <c r="F84" i="9"/>
  <c r="F50" i="9" s="1"/>
  <c r="E10" i="9"/>
  <c r="D10" i="9"/>
  <c r="D51" i="9"/>
  <c r="D50" i="9" s="1"/>
  <c r="E51" i="9"/>
  <c r="F10" i="9"/>
  <c r="D9" i="9" l="1"/>
  <c r="D168" i="9" s="1"/>
  <c r="F9" i="9"/>
  <c r="F168" i="9" s="1"/>
  <c r="E50" i="9"/>
  <c r="E9" i="9" s="1"/>
  <c r="E168" i="9" s="1"/>
</calcChain>
</file>

<file path=xl/sharedStrings.xml><?xml version="1.0" encoding="utf-8"?>
<sst xmlns="http://schemas.openxmlformats.org/spreadsheetml/2006/main" count="294" uniqueCount="290">
  <si>
    <t>Код  доходов</t>
  </si>
  <si>
    <t>Наименование доходов</t>
  </si>
  <si>
    <t>Сумма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</si>
  <si>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</si>
  <si>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</si>
  <si>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</si>
  <si>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</si>
  <si>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</si>
  <si>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</si>
  <si>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</si>
  <si>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</si>
  <si>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</si>
  <si>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</si>
  <si>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</si>
  <si>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</si>
  <si>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</si>
  <si>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</si>
  <si>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</si>
  <si>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</si>
  <si>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</si>
  <si>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</si>
  <si>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</si>
  <si>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</si>
  <si>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</si>
  <si>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</si>
  <si>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</si>
  <si>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</si>
  <si>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</si>
  <si>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</si>
  <si>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</si>
  <si>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</si>
  <si>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</si>
  <si>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</si>
  <si>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</si>
  <si>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</si>
  <si>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</si>
  <si>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</si>
  <si>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</si>
  <si>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</si>
  <si>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</si>
  <si>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</si>
  <si>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</si>
  <si>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</si>
  <si>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</si>
  <si>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</si>
  <si>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</si>
  <si>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</si>
  <si>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</si>
  <si>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</si>
  <si>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</si>
  <si>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</si>
  <si>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</si>
  <si>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</si>
  <si>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</si>
  <si>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</si>
  <si>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</si>
  <si>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</si>
  <si>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</si>
  <si>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</si>
  <si>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</si>
  <si>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</si>
  <si>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</si>
  <si>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</si>
  <si>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</si>
  <si>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</si>
  <si>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</si>
  <si>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</si>
  <si>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</si>
  <si>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</si>
  <si>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</si>
  <si>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</si>
  <si>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</si>
  <si>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</si>
  <si>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</si>
  <si>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</si>
  <si>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</si>
  <si>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</si>
  <si>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</si>
  <si>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</si>
  <si>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</si>
  <si>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</si>
  <si>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</si>
  <si>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</si>
  <si>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</si>
  <si>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</si>
  <si>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</si>
  <si>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</si>
  <si>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</si>
  <si>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</si>
  <si>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</si>
  <si>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1 12 01 040 01 0000 120</t>
  </si>
  <si>
    <t>Плата за размещение отходов производства и потребления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</si>
  <si>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</si>
  <si>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</si>
  <si>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</si>
  <si>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</si>
  <si>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</si>
  <si>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</si>
  <si>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</si>
  <si>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</si>
  <si>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</si>
  <si>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</si>
  <si>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</si>
  <si>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</si>
  <si>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</si>
  <si>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</si>
  <si>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</si>
  <si>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1 14 00 000 00 0000 000</t>
  </si>
  <si>
    <t>ДОХОДЫ ОТ ПРОДАЖИ МАТЕРИАЛЬНЫХ И НЕМАТЕРИАЛЬНЫХ АКТИВОВ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</si>
  <si>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</si>
  <si>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</si>
  <si>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</si>
  <si>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</si>
  <si>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</si>
  <si>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</si>
  <si>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</si>
  <si>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</si>
  <si>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</si>
  <si>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</si>
  <si>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</si>
  <si>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</si>
  <si>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</si>
  <si>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</si>
  <si>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</si>
  <si>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</si>
  <si>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</si>
  <si>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</si>
  <si>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</si>
  <si>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</si>
  <si>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</si>
  <si>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</si>
  <si>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</si>
  <si>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</si>
  <si>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</si>
  <si>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</si>
  <si>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</si>
  <si>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</si>
  <si>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</si>
  <si>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</si>
  <si>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</si>
  <si>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</si>
  <si>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</si>
  <si>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</si>
  <si>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</si>
  <si>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</si>
  <si>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</si>
  <si>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</si>
  <si>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</si>
  <si>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</si>
  <si>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</si>
  <si>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</si>
  <si>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</si>
  <si>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</si>
  <si>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</si>
  <si>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</si>
  <si>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</si>
  <si>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</si>
  <si>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</si>
  <si>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</si>
  <si>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</si>
  <si>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</si>
  <si>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</si>
  <si>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</si>
  <si>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</si>
  <si>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</si>
  <si>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</si>
  <si>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2 02 29 999 04 0000 150</t>
  </si>
  <si>
    <t>Прочие субсидии бюджетам  городских округов</t>
  </si>
  <si>
    <t>2 02 30 000 00 0000 150</t>
  </si>
  <si>
    <t>Субвенции бюджетам бюджетной системы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</si>
  <si>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</si>
  <si>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</si>
  <si>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</si>
  <si>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</si>
  <si>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</si>
  <si>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</si>
  <si>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</si>
  <si>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</si>
  <si>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</si>
  <si>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</si>
  <si>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</si>
  <si>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</si>
  <si>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</si>
  <si>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</si>
  <si>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</si>
  <si>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</si>
  <si>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</si>
  <si>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</si>
  <si>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</si>
  <si>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</si>
  <si>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</si>
  <si>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</si>
  <si>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</si>
  <si>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</si>
  <si>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</si>
  <si>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</si>
  <si>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</si>
  <si>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</si>
  <si>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</si>
  <si>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</si>
  <si>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 мероприятия  по организации отдыха детей в каникулярное время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</si>
  <si>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</si>
  <si>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</si>
  <si>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</si>
  <si>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</si>
  <si>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</si>
  <si>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</si>
  <si>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</si>
  <si>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</si>
  <si>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</si>
  <si>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</si>
  <si>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</si>
  <si>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2 02 25519 00 0000 150</t>
  </si>
  <si>
    <t>2 02 25519 04 0000 150</t>
  </si>
  <si>
    <t>Субсидии бюджетам на поддержку отрасли культуры</t>
  </si>
  <si>
    <t>Субсидии бюджетам городских округов  на поддержку отрасли культуры</t>
  </si>
  <si>
    <t>1 01 02 010 01 1000 110</t>
  </si>
  <si>
    <t>1 01 02 020 01 1000 110</t>
  </si>
  <si>
    <t>1 01 02 030 01 1000 110</t>
  </si>
  <si>
    <t>1 01 02 040 01 1000 110</t>
  </si>
  <si>
    <t>1 01 02080 01 1000 110</t>
  </si>
  <si>
    <t>1 05 01 011 01 1000 110</t>
  </si>
  <si>
    <t>1 05 01 021 01 1000 110</t>
  </si>
  <si>
    <t>1 05 04 010 02 1000 110</t>
  </si>
  <si>
    <t>1 06 01 020 04 1000 110</t>
  </si>
  <si>
    <t>1 06 06 032 04 1000 110</t>
  </si>
  <si>
    <t>1 06 06 042 04 1000 110</t>
  </si>
  <si>
    <t>1 08 03 010 01 1050 110</t>
  </si>
  <si>
    <t>1 12 01 010 01 6000 120</t>
  </si>
  <si>
    <t>1 12 01 041 01 6000 120</t>
  </si>
  <si>
    <t>1 16 01 203 01 9000 140</t>
  </si>
  <si>
    <t>1 16 01 193 01 0029 140</t>
  </si>
  <si>
    <t>1 16 10 123 01 0041 140</t>
  </si>
  <si>
    <t>Субвенции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</si>
  <si>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1 11 08 000 00 0000 120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</si>
  <si>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</si>
  <si>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</si>
  <si>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</si>
  <si>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2025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</si>
  <si>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</si>
  <si>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</si>
  <si>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Субсидия на софинансирование работ по капитальному ремонту автомобильных дорог к сельским населенным пунктам</t>
  </si>
  <si>
    <t>Субсидии на капитальные вложения в объекты общего образования</t>
  </si>
  <si>
    <t>Субсидия на строительство и реконструкцию объектов водоснабжения</t>
  </si>
  <si>
    <t>Субсидия на строительство и реконструкцию сетей водоснабжения, водоотведения, теплоснабжения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</si>
  <si>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</si>
  <si>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2 02 30029 04 0000 150</t>
  </si>
  <si>
    <t>Субсидия на строительство и реконструкцию объектов теплоснабжения</t>
  </si>
  <si>
    <t>Субсидия на капитальный  ремонт объектов теплоснабжения</t>
  </si>
  <si>
    <t xml:space="preserve">Субсидия на приобретение автобусов для доставки обучающихся в общеобразовательные организации, расположенные в сельских населенных пунктах 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</si>
  <si>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</si>
  <si>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Субвенции на обеспечение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</si>
  <si>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Субвенции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</si>
  <si>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Иные межбюджетные транcферты на обеспечение условий для функционирования  центров образования естественно-научной и технологической направленностей</t>
  </si>
  <si>
    <t xml:space="preserve">Налог, взимаемый в связи с применением специального налогового режима "Автоматизированная упрощенная система налогообложения"
</t>
  </si>
  <si>
    <t>2 02 35 179 04 0000 150</t>
  </si>
  <si>
    <t xml:space="preserve">1 05 07000 01 1000 110 </t>
  </si>
  <si>
    <t>Субвенции бюджетам городских округов на проведение мероприятий по 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</si>
  <si>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Субсидия на капитальный ремонт гидротехнических сооружений, находящихся в муниципальной собственности, в том числе разработку проектной документации 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</si>
  <si>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</si>
  <si>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</si>
  <si>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</si>
  <si>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</si>
  <si>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1 05 03 000 01 0000 110</t>
  </si>
  <si>
    <t>1 05 03 010 01 1000 110</t>
  </si>
  <si>
    <t>ЕДИНЫЙ СЕЛЬСКОХОЗЯЙСТВЕННЫЙ НАЛОГ</t>
  </si>
  <si>
    <t>Единый сельскохозяйственный налог</t>
  </si>
  <si>
    <t>1 16 07 090 04 0000 140</t>
  </si>
  <si>
    <t>Приложение 1  к решению Совета депутатов городского округа Зарайск Московской области    от     декабря 2023г. "О бюджете городского округа Зарайск Московской области на 2024 год и на плановый период 2025 и 2026 годов"</t>
  </si>
  <si>
    <t>Субсидия на капитальный  ремонт объектов очистки сточных  вод</t>
  </si>
  <si>
    <t>Субсидия на обеспечение мероприятий по переселению граждан из аварийного жилищного фонда, признанного таковым после 1 января 2017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</si>
  <si>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</si>
  <si>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для осуществления государственных полномочий Московской области в области земельных отношений, определения соответствия жилищного строительства, присвоения адресов и согласования перепланировки помещений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</si>
  <si>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раздельному сбору), отходов на лесных участках в составе земель лесного фонда, не предоставленных гражданам и юридическим лицам, а также по транспортированию, обработке, утилизации таких отходов</t>
  </si>
  <si>
    <t>2026 год</t>
  </si>
  <si>
    <t>Субсидия на капитальный ремонт, приобретение, монтаж и ввод в эксплуатацию объектов водоснабжения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</si>
  <si>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</si>
  <si>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Поступлените доходов в бюджет городского округа Зарайск Московской области в 2024-2026 годах</t>
  </si>
  <si>
    <t>Субсидии на софинансирование  мероприятий по ремонту детских оздоровительных лагерей, находящихся в собственности муниципальных образований Московской области</t>
  </si>
  <si>
    <t>Субвенции на обеспечение переданных государственных полномочий Московской области на предоставление жилищного сертификата и единовременной социальной выплаты</t>
  </si>
  <si>
    <t>Субвенции на обеспечение переданных государственных полномочий Московской области на выплату компенсаций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основного общего и среднего общего образования, за работу по подготовке и проведению государственной итоговой аттестации</t>
  </si>
  <si>
    <t>Субвенции на обеспечение переданных государственных полномочий Московской области на выплату пособия педагогическим работникам муниципальных дошкольных и общеобразовательных организаций - молодым специалистам</t>
  </si>
  <si>
    <t>Субсидия на приобретение музыкальных инструментов для муниципальных организаций дополнительного образования в сфере культуры</t>
  </si>
  <si>
    <t>Субсидия на капитальный  ремонт сетей водоснабжения, водоотведения, теплоснабжения</t>
  </si>
  <si>
    <t>2 02 25576 00 0000 150</t>
  </si>
  <si>
    <t>2 02 25576 04 0000 150</t>
  </si>
  <si>
    <t>Субсидии бюджетам городских округов на обеспечение комплексного развитияя сельских территорий</t>
  </si>
  <si>
    <t>Субсидии бюджетам на обеспечение комплексного развитияя сельских территорий</t>
  </si>
  <si>
    <t>Приложение 1  к решению Совета депутатов городского округа Зарайск Московской области №      от            2023г. "О внесении изменений в решение Совета депутатов городского округа Зарайск Московской области от 15 декабря 2023 №  "О бюджете городского округа Зарайск Московской области на 2024 год и на плановый период 2025 и 2026 годов"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</si>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</sst>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/>
    <xf numFmtId="3" fontId="0" fillId="2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3" fontId="4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0" xfId="0" applyNumberFormat="1" applyFont="1" applyFill="1"/>
    <xf numFmtId="0" fontId="2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AG172"/>
  <sheetViews>
    <sheetView tabSelected="1" view="pageBreakPreview" topLeftCell="A128" zoomScaleNormal="100" zoomScaleSheetLayoutView="100" workbookViewId="0">
      <selection activeCell="I17" sqref="I17"/>
    </sheetView>
  </sheetViews>
  <sheetFormatPr defaultRowHeight="15" x14ac:dyDescent="0.25"/>
  <cols>
    <col min="1" max="1" width="4.42578125" style="1" customWidth="1"/>
    <col min="2" max="2" width="21.28515625" style="1" customWidth="1"/>
    <col min="3" max="3" width="78.140625" style="1" customWidth="1"/>
    <col min="4" max="5" width="9.28515625" style="4" customWidth="1"/>
    <col min="6" max="6" width="9.42578125" style="4" customWidth="1"/>
    <col min="7" max="16384" width="9.140625" style="1"/>
  </cols>
  <sheetData>
    <row r="2" spans="2:33" ht="65.25" customHeight="1" x14ac:dyDescent="0.25">
      <c r="B2" s="16"/>
      <c r="C2" s="20" t="s">
        <v>288</v>
      </c>
      <c r="D2" s="20"/>
      <c r="E2" s="20"/>
      <c r="F2" s="20"/>
    </row>
    <row r="3" spans="2:33" ht="35.25" customHeight="1" x14ac:dyDescent="0.25">
      <c r="B3" s="16"/>
      <c r="C3" s="20" t="s">
        <v>268</v>
      </c>
      <c r="D3" s="20"/>
      <c r="E3" s="20"/>
      <c r="F3" s="20"/>
    </row>
    <row r="4" spans="2:33" x14ac:dyDescent="0.25">
      <c r="B4" s="21" t="s">
        <v>277</v>
      </c>
      <c r="C4" s="21"/>
      <c r="D4" s="21"/>
      <c r="E4" s="21"/>
      <c r="F4" s="2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x14ac:dyDescent="0.25">
      <c r="B5" s="17"/>
      <c r="C5" s="17"/>
      <c r="D5" s="18"/>
      <c r="E5" s="19"/>
      <c r="F5" s="18" t="s">
        <v>184</v>
      </c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x14ac:dyDescent="0.25">
      <c r="B6" s="22" t="s">
        <v>0</v>
      </c>
      <c r="C6" s="22" t="s">
        <v>1</v>
      </c>
      <c r="D6" s="13" t="s">
        <v>2</v>
      </c>
      <c r="E6" s="13" t="s">
        <v>2</v>
      </c>
      <c r="F6" s="13" t="s">
        <v>183</v>
      </c>
    </row>
    <row r="7" spans="2:33" ht="28.5" x14ac:dyDescent="0.25">
      <c r="B7" s="22"/>
      <c r="C7" s="22"/>
      <c r="D7" s="7" t="s">
        <v>193</v>
      </c>
      <c r="E7" s="7" t="s">
        <v>238</v>
      </c>
      <c r="F7" s="7" t="s">
        <v>274</v>
      </c>
    </row>
    <row r="8" spans="2:33" x14ac:dyDescent="0.25">
      <c r="B8" s="8">
        <v>1</v>
      </c>
      <c r="C8" s="8">
        <v>2</v>
      </c>
      <c r="D8" s="9">
        <v>3</v>
      </c>
      <c r="E8" s="9">
        <v>4</v>
      </c>
      <c r="F8" s="9">
        <v>5</v>
      </c>
    </row>
    <row r="9" spans="2:33" x14ac:dyDescent="0.25">
      <c r="B9" s="10"/>
      <c r="C9" s="10" t="s">
        <v>3</v>
      </c>
      <c r="D9" s="14">
        <f>SUM(D10+D50)</f>
        <v>977026</v>
      </c>
      <c r="E9" s="14">
        <f>SUM(E10+E50)</f>
        <v>1030494</v>
      </c>
      <c r="F9" s="14">
        <f>SUM(F10+F50)</f>
        <v>1086038</v>
      </c>
    </row>
    <row r="10" spans="2:33" x14ac:dyDescent="0.25">
      <c r="B10" s="10"/>
      <c r="C10" s="10" t="s">
        <v>4</v>
      </c>
      <c r="D10" s="14">
        <f>SUM(D11+D18+D28+D39+D47)</f>
        <v>913302</v>
      </c>
      <c r="E10" s="14">
        <f>SUM(E11+E18+E28+E39+E47)</f>
        <v>966404</v>
      </c>
      <c r="F10" s="14">
        <f>SUM(F11+F18+F28+F39+F47)</f>
        <v>1021152</v>
      </c>
    </row>
    <row r="11" spans="2:33" ht="16.5" customHeight="1" x14ac:dyDescent="0.25">
      <c r="B11" s="10" t="s">
        <v>5</v>
      </c>
      <c r="C11" s="10" t="s">
        <v>6</v>
      </c>
      <c r="D11" s="14">
        <f>SUM(D12)</f>
        <v>697130</v>
      </c>
      <c r="E11" s="14">
        <f t="shared" ref="E11" si="0">SUM(E12)</f>
        <v>727708</v>
      </c>
      <c r="F11" s="14">
        <f>SUM(F12)</f>
        <v>761004</v>
      </c>
    </row>
    <row r="12" spans="2:33" ht="18" customHeight="1" x14ac:dyDescent="0.25">
      <c r="B12" s="10" t="s">
        <v>7</v>
      </c>
      <c r="C12" s="10" t="s">
        <v>8</v>
      </c>
      <c r="D12" s="14">
        <f>SUM(D13:D17)</f>
        <v>697130</v>
      </c>
      <c r="E12" s="14">
        <f>SUM(E13:E17)</f>
        <v>727708</v>
      </c>
      <c r="F12" s="14">
        <f>SUM(F13:F17)</f>
        <v>761004</v>
      </c>
    </row>
    <row r="13" spans="2:33" ht="60" x14ac:dyDescent="0.25">
      <c r="B13" s="10" t="s">
        <v>216</v>
      </c>
      <c r="C13" s="10" t="s">
        <v>9</v>
      </c>
      <c r="D13" s="14">
        <v>628654</v>
      </c>
      <c r="E13" s="14">
        <v>656072</v>
      </c>
      <c r="F13" s="14">
        <v>686315</v>
      </c>
    </row>
    <row r="14" spans="2:33" ht="74.25" customHeight="1" x14ac:dyDescent="0.25">
      <c r="B14" s="10" t="s">
        <v>217</v>
      </c>
      <c r="C14" s="10" t="s">
        <v>10</v>
      </c>
      <c r="D14" s="14">
        <v>3000</v>
      </c>
      <c r="E14" s="14">
        <v>3200</v>
      </c>
      <c r="F14" s="14">
        <v>3500</v>
      </c>
    </row>
    <row r="15" spans="2:33" ht="30" x14ac:dyDescent="0.25">
      <c r="B15" s="10" t="s">
        <v>218</v>
      </c>
      <c r="C15" s="10" t="s">
        <v>11</v>
      </c>
      <c r="D15" s="14">
        <v>15000</v>
      </c>
      <c r="E15" s="14">
        <v>15700</v>
      </c>
      <c r="F15" s="14">
        <v>16000</v>
      </c>
    </row>
    <row r="16" spans="2:33" ht="59.25" customHeight="1" x14ac:dyDescent="0.25">
      <c r="B16" s="10" t="s">
        <v>219</v>
      </c>
      <c r="C16" s="10" t="s">
        <v>12</v>
      </c>
      <c r="D16" s="14">
        <v>43922</v>
      </c>
      <c r="E16" s="14">
        <v>45812</v>
      </c>
      <c r="F16" s="14">
        <v>47872</v>
      </c>
    </row>
    <row r="17" spans="2:9" ht="75" customHeight="1" x14ac:dyDescent="0.25">
      <c r="B17" s="10" t="s">
        <v>220</v>
      </c>
      <c r="C17" s="10" t="s">
        <v>192</v>
      </c>
      <c r="D17" s="14">
        <v>6554</v>
      </c>
      <c r="E17" s="14">
        <v>6924</v>
      </c>
      <c r="F17" s="14">
        <v>7317</v>
      </c>
      <c r="I17" s="1" t="s">
        <v>289</v>
      </c>
    </row>
    <row r="18" spans="2:9" ht="30" x14ac:dyDescent="0.25">
      <c r="B18" s="10" t="s">
        <v>13</v>
      </c>
      <c r="C18" s="10" t="s">
        <v>14</v>
      </c>
      <c r="D18" s="14">
        <f t="shared" ref="D18:F18" si="1">SUM(D19)</f>
        <v>50803</v>
      </c>
      <c r="E18" s="14">
        <f t="shared" si="1"/>
        <v>53955</v>
      </c>
      <c r="F18" s="14">
        <f t="shared" si="1"/>
        <v>56228</v>
      </c>
    </row>
    <row r="19" spans="2:9" ht="30" x14ac:dyDescent="0.25">
      <c r="B19" s="10" t="s">
        <v>15</v>
      </c>
      <c r="C19" s="10" t="s">
        <v>16</v>
      </c>
      <c r="D19" s="14">
        <f>SUM(D20+D22+D24+D26)</f>
        <v>50803</v>
      </c>
      <c r="E19" s="14">
        <f t="shared" ref="E19:F19" si="2">SUM(E20+E22+E24+E26)</f>
        <v>53955</v>
      </c>
      <c r="F19" s="14">
        <f t="shared" si="2"/>
        <v>56228</v>
      </c>
    </row>
    <row r="20" spans="2:9" ht="46.5" customHeight="1" x14ac:dyDescent="0.25">
      <c r="B20" s="10" t="s">
        <v>17</v>
      </c>
      <c r="C20" s="10" t="s">
        <v>18</v>
      </c>
      <c r="D20" s="14">
        <f>SUM(D21)</f>
        <v>25360</v>
      </c>
      <c r="E20" s="14">
        <f t="shared" ref="E20:F20" si="3">SUM(E21)</f>
        <v>26874</v>
      </c>
      <c r="F20" s="14">
        <f t="shared" si="3"/>
        <v>27950</v>
      </c>
    </row>
    <row r="21" spans="2:9" ht="76.5" customHeight="1" x14ac:dyDescent="0.25">
      <c r="B21" s="10" t="s">
        <v>19</v>
      </c>
      <c r="C21" s="10" t="s">
        <v>20</v>
      </c>
      <c r="D21" s="14">
        <v>25360</v>
      </c>
      <c r="E21" s="14">
        <v>26874</v>
      </c>
      <c r="F21" s="14">
        <v>27950</v>
      </c>
    </row>
    <row r="22" spans="2:9" ht="60" x14ac:dyDescent="0.25">
      <c r="B22" s="10" t="s">
        <v>21</v>
      </c>
      <c r="C22" s="10" t="s">
        <v>22</v>
      </c>
      <c r="D22" s="14">
        <f>SUM(D23)</f>
        <v>143</v>
      </c>
      <c r="E22" s="14">
        <f t="shared" ref="E22:F22" si="4">SUM(E23)</f>
        <v>152</v>
      </c>
      <c r="F22" s="14">
        <f t="shared" si="4"/>
        <v>158</v>
      </c>
    </row>
    <row r="23" spans="2:9" ht="90" x14ac:dyDescent="0.25">
      <c r="B23" s="10" t="s">
        <v>23</v>
      </c>
      <c r="C23" s="10" t="s">
        <v>24</v>
      </c>
      <c r="D23" s="14">
        <v>143</v>
      </c>
      <c r="E23" s="14">
        <v>152</v>
      </c>
      <c r="F23" s="14">
        <v>158</v>
      </c>
    </row>
    <row r="24" spans="2:9" ht="60" x14ac:dyDescent="0.25">
      <c r="B24" s="10" t="s">
        <v>25</v>
      </c>
      <c r="C24" s="10" t="s">
        <v>26</v>
      </c>
      <c r="D24" s="14">
        <f>SUM(D25)</f>
        <v>28111</v>
      </c>
      <c r="E24" s="14">
        <f t="shared" ref="E24:F24" si="5">SUM(E25)</f>
        <v>29793</v>
      </c>
      <c r="F24" s="14">
        <f t="shared" si="5"/>
        <v>30984</v>
      </c>
    </row>
    <row r="25" spans="2:9" ht="74.25" customHeight="1" x14ac:dyDescent="0.25">
      <c r="B25" s="10" t="s">
        <v>27</v>
      </c>
      <c r="C25" s="10" t="s">
        <v>28</v>
      </c>
      <c r="D25" s="14">
        <v>28111</v>
      </c>
      <c r="E25" s="14">
        <v>29793</v>
      </c>
      <c r="F25" s="14">
        <v>30984</v>
      </c>
    </row>
    <row r="26" spans="2:9" ht="60" x14ac:dyDescent="0.25">
      <c r="B26" s="10" t="s">
        <v>29</v>
      </c>
      <c r="C26" s="10" t="s">
        <v>30</v>
      </c>
      <c r="D26" s="14">
        <f>SUM(D27)</f>
        <v>-2811</v>
      </c>
      <c r="E26" s="14">
        <f t="shared" ref="E26:F26" si="6">SUM(E27)</f>
        <v>-2864</v>
      </c>
      <c r="F26" s="14">
        <f t="shared" si="6"/>
        <v>-2864</v>
      </c>
    </row>
    <row r="27" spans="2:9" ht="74.25" customHeight="1" x14ac:dyDescent="0.25">
      <c r="B27" s="10" t="s">
        <v>31</v>
      </c>
      <c r="C27" s="10" t="s">
        <v>32</v>
      </c>
      <c r="D27" s="14">
        <v>-2811</v>
      </c>
      <c r="E27" s="14">
        <v>-2864</v>
      </c>
      <c r="F27" s="14">
        <v>-2864</v>
      </c>
    </row>
    <row r="28" spans="2:9" ht="15.75" customHeight="1" x14ac:dyDescent="0.25">
      <c r="B28" s="10" t="s">
        <v>33</v>
      </c>
      <c r="C28" s="10" t="s">
        <v>34</v>
      </c>
      <c r="D28" s="14">
        <f>SUM(D29+D34+D36+D38)</f>
        <v>89331</v>
      </c>
      <c r="E28" s="14">
        <f t="shared" ref="E28:F28" si="7">SUM(E29+E34+E36+E38)</f>
        <v>101987</v>
      </c>
      <c r="F28" s="14">
        <f t="shared" si="7"/>
        <v>115591</v>
      </c>
    </row>
    <row r="29" spans="2:9" ht="18.75" customHeight="1" x14ac:dyDescent="0.25">
      <c r="B29" s="10" t="s">
        <v>35</v>
      </c>
      <c r="C29" s="10" t="s">
        <v>36</v>
      </c>
      <c r="D29" s="14">
        <f>SUM(D30+D32)</f>
        <v>76218</v>
      </c>
      <c r="E29" s="14">
        <f t="shared" ref="E29:F29" si="8">SUM(E30+E32)</f>
        <v>86937</v>
      </c>
      <c r="F29" s="14">
        <f t="shared" si="8"/>
        <v>99183</v>
      </c>
    </row>
    <row r="30" spans="2:9" ht="30" x14ac:dyDescent="0.25">
      <c r="B30" s="10" t="s">
        <v>37</v>
      </c>
      <c r="C30" s="10" t="s">
        <v>38</v>
      </c>
      <c r="D30" s="14">
        <f>SUM(D31)</f>
        <v>56000</v>
      </c>
      <c r="E30" s="14">
        <f t="shared" ref="E30:F30" si="9">SUM(E31)</f>
        <v>64000</v>
      </c>
      <c r="F30" s="14">
        <f t="shared" si="9"/>
        <v>73000</v>
      </c>
    </row>
    <row r="31" spans="2:9" ht="30" x14ac:dyDescent="0.25">
      <c r="B31" s="10" t="s">
        <v>221</v>
      </c>
      <c r="C31" s="10" t="s">
        <v>38</v>
      </c>
      <c r="D31" s="14">
        <v>56000</v>
      </c>
      <c r="E31" s="14">
        <v>64000</v>
      </c>
      <c r="F31" s="14">
        <v>73000</v>
      </c>
    </row>
    <row r="32" spans="2:9" ht="30" x14ac:dyDescent="0.25">
      <c r="B32" s="10" t="s">
        <v>39</v>
      </c>
      <c r="C32" s="10" t="s">
        <v>40</v>
      </c>
      <c r="D32" s="14">
        <f>SUM(D33)</f>
        <v>20218</v>
      </c>
      <c r="E32" s="14">
        <f>SUM(E33)</f>
        <v>22937</v>
      </c>
      <c r="F32" s="14">
        <f t="shared" ref="F32" si="10">SUM(F33)</f>
        <v>26183</v>
      </c>
    </row>
    <row r="33" spans="2:6" ht="30" x14ac:dyDescent="0.25">
      <c r="B33" s="10" t="s">
        <v>222</v>
      </c>
      <c r="C33" s="10" t="s">
        <v>40</v>
      </c>
      <c r="D33" s="14">
        <v>20218</v>
      </c>
      <c r="E33" s="14">
        <v>22937</v>
      </c>
      <c r="F33" s="14">
        <v>26183</v>
      </c>
    </row>
    <row r="34" spans="2:6" ht="18" customHeight="1" x14ac:dyDescent="0.25">
      <c r="B34" s="10" t="s">
        <v>263</v>
      </c>
      <c r="C34" s="10" t="s">
        <v>265</v>
      </c>
      <c r="D34" s="14">
        <f>SUM(D35)</f>
        <v>0</v>
      </c>
      <c r="E34" s="14">
        <f t="shared" ref="E34:F34" si="11">SUM(E35)</f>
        <v>0</v>
      </c>
      <c r="F34" s="14">
        <f t="shared" si="11"/>
        <v>0</v>
      </c>
    </row>
    <row r="35" spans="2:6" ht="18" customHeight="1" x14ac:dyDescent="0.25">
      <c r="B35" s="10" t="s">
        <v>264</v>
      </c>
      <c r="C35" s="10" t="s">
        <v>266</v>
      </c>
      <c r="D35" s="14"/>
      <c r="E35" s="14"/>
      <c r="F35" s="14"/>
    </row>
    <row r="36" spans="2:6" x14ac:dyDescent="0.25">
      <c r="B36" s="10" t="s">
        <v>41</v>
      </c>
      <c r="C36" s="10" t="s">
        <v>42</v>
      </c>
      <c r="D36" s="14">
        <f>SUM(D37)</f>
        <v>12929</v>
      </c>
      <c r="E36" s="14">
        <f t="shared" ref="E36:F36" si="12">SUM(E37)</f>
        <v>14849</v>
      </c>
      <c r="F36" s="14">
        <f t="shared" si="12"/>
        <v>16191</v>
      </c>
    </row>
    <row r="37" spans="2:6" ht="30" x14ac:dyDescent="0.25">
      <c r="B37" s="10" t="s">
        <v>223</v>
      </c>
      <c r="C37" s="10" t="s">
        <v>43</v>
      </c>
      <c r="D37" s="14">
        <v>12929</v>
      </c>
      <c r="E37" s="14">
        <v>14849</v>
      </c>
      <c r="F37" s="14">
        <v>16191</v>
      </c>
    </row>
    <row r="38" spans="2:6" ht="28.5" customHeight="1" x14ac:dyDescent="0.25">
      <c r="B38" s="10" t="s">
        <v>256</v>
      </c>
      <c r="C38" s="10" t="s">
        <v>254</v>
      </c>
      <c r="D38" s="14">
        <v>184</v>
      </c>
      <c r="E38" s="14">
        <v>201</v>
      </c>
      <c r="F38" s="14">
        <v>217</v>
      </c>
    </row>
    <row r="39" spans="2:6" ht="16.5" customHeight="1" x14ac:dyDescent="0.25">
      <c r="B39" s="10" t="s">
        <v>44</v>
      </c>
      <c r="C39" s="10" t="s">
        <v>45</v>
      </c>
      <c r="D39" s="14">
        <f>SUM(D40+D42)</f>
        <v>71794</v>
      </c>
      <c r="E39" s="14">
        <f t="shared" ref="E39:F39" si="13">SUM(E40+E42)</f>
        <v>78272</v>
      </c>
      <c r="F39" s="14">
        <f t="shared" si="13"/>
        <v>83659</v>
      </c>
    </row>
    <row r="40" spans="2:6" ht="18" customHeight="1" x14ac:dyDescent="0.25">
      <c r="B40" s="10" t="s">
        <v>46</v>
      </c>
      <c r="C40" s="10" t="s">
        <v>47</v>
      </c>
      <c r="D40" s="14">
        <f>SUM(D41)</f>
        <v>24318</v>
      </c>
      <c r="E40" s="14">
        <f t="shared" ref="E40:F40" si="14">SUM(E41)</f>
        <v>28122</v>
      </c>
      <c r="F40" s="14">
        <f t="shared" si="14"/>
        <v>32520</v>
      </c>
    </row>
    <row r="41" spans="2:6" ht="30" x14ac:dyDescent="0.25">
      <c r="B41" s="10" t="s">
        <v>224</v>
      </c>
      <c r="C41" s="10" t="s">
        <v>48</v>
      </c>
      <c r="D41" s="14">
        <v>24318</v>
      </c>
      <c r="E41" s="14">
        <v>28122</v>
      </c>
      <c r="F41" s="14">
        <v>32520</v>
      </c>
    </row>
    <row r="42" spans="2:6" ht="16.5" customHeight="1" x14ac:dyDescent="0.25">
      <c r="B42" s="10" t="s">
        <v>49</v>
      </c>
      <c r="C42" s="10" t="s">
        <v>50</v>
      </c>
      <c r="D42" s="14">
        <f>SUM(D43+D45)</f>
        <v>47476</v>
      </c>
      <c r="E42" s="14">
        <f t="shared" ref="E42:F42" si="15">SUM(E43+E45)</f>
        <v>50150</v>
      </c>
      <c r="F42" s="14">
        <f t="shared" si="15"/>
        <v>51139</v>
      </c>
    </row>
    <row r="43" spans="2:6" ht="18" customHeight="1" x14ac:dyDescent="0.25">
      <c r="B43" s="10" t="s">
        <v>51</v>
      </c>
      <c r="C43" s="10" t="s">
        <v>52</v>
      </c>
      <c r="D43" s="14">
        <f>SUM(D44)</f>
        <v>26076</v>
      </c>
      <c r="E43" s="14">
        <f t="shared" ref="E43:F43" si="16">SUM(E44)</f>
        <v>27750</v>
      </c>
      <c r="F43" s="14">
        <f t="shared" si="16"/>
        <v>28339</v>
      </c>
    </row>
    <row r="44" spans="2:6" ht="30" x14ac:dyDescent="0.25">
      <c r="B44" s="10" t="s">
        <v>225</v>
      </c>
      <c r="C44" s="10" t="s">
        <v>53</v>
      </c>
      <c r="D44" s="14">
        <v>26076</v>
      </c>
      <c r="E44" s="14">
        <v>27750</v>
      </c>
      <c r="F44" s="14">
        <v>28339</v>
      </c>
    </row>
    <row r="45" spans="2:6" ht="16.5" customHeight="1" x14ac:dyDescent="0.25">
      <c r="B45" s="10" t="s">
        <v>54</v>
      </c>
      <c r="C45" s="10" t="s">
        <v>55</v>
      </c>
      <c r="D45" s="14">
        <f>SUM(D46)</f>
        <v>21400</v>
      </c>
      <c r="E45" s="14">
        <f t="shared" ref="E45:F45" si="17">SUM(E46)</f>
        <v>22400</v>
      </c>
      <c r="F45" s="14">
        <f t="shared" si="17"/>
        <v>22800</v>
      </c>
    </row>
    <row r="46" spans="2:6" ht="30" x14ac:dyDescent="0.25">
      <c r="B46" s="10" t="s">
        <v>226</v>
      </c>
      <c r="C46" s="10" t="s">
        <v>56</v>
      </c>
      <c r="D46" s="14">
        <v>21400</v>
      </c>
      <c r="E46" s="14">
        <v>22400</v>
      </c>
      <c r="F46" s="14">
        <v>22800</v>
      </c>
    </row>
    <row r="47" spans="2:6" ht="15.75" customHeight="1" x14ac:dyDescent="0.25">
      <c r="B47" s="10" t="s">
        <v>57</v>
      </c>
      <c r="C47" s="10" t="s">
        <v>58</v>
      </c>
      <c r="D47" s="14">
        <f>SUM(D48)</f>
        <v>4244</v>
      </c>
      <c r="E47" s="14">
        <f t="shared" ref="E47:F48" si="18">SUM(E48)</f>
        <v>4482</v>
      </c>
      <c r="F47" s="14">
        <f t="shared" si="18"/>
        <v>4670</v>
      </c>
    </row>
    <row r="48" spans="2:6" ht="30" x14ac:dyDescent="0.25">
      <c r="B48" s="10" t="s">
        <v>59</v>
      </c>
      <c r="C48" s="10" t="s">
        <v>60</v>
      </c>
      <c r="D48" s="14">
        <f>SUM(D49)</f>
        <v>4244</v>
      </c>
      <c r="E48" s="14">
        <f t="shared" si="18"/>
        <v>4482</v>
      </c>
      <c r="F48" s="14">
        <f t="shared" si="18"/>
        <v>4670</v>
      </c>
    </row>
    <row r="49" spans="2:6" ht="30" customHeight="1" x14ac:dyDescent="0.25">
      <c r="B49" s="10" t="s">
        <v>227</v>
      </c>
      <c r="C49" s="10" t="s">
        <v>61</v>
      </c>
      <c r="D49" s="14">
        <v>4244</v>
      </c>
      <c r="E49" s="14">
        <v>4482</v>
      </c>
      <c r="F49" s="14">
        <v>4670</v>
      </c>
    </row>
    <row r="50" spans="2:6" x14ac:dyDescent="0.25">
      <c r="B50" s="10"/>
      <c r="C50" s="10" t="s">
        <v>62</v>
      </c>
      <c r="D50" s="14">
        <f>SUM(D51+D66+D71+D80+D84)</f>
        <v>63724</v>
      </c>
      <c r="E50" s="14">
        <f>SUM(E51+E66+E71+E80+E84)</f>
        <v>64090</v>
      </c>
      <c r="F50" s="14">
        <f>SUM(F51+F66+F71+F80+F84)</f>
        <v>64886</v>
      </c>
    </row>
    <row r="51" spans="2:6" ht="30" x14ac:dyDescent="0.25">
      <c r="B51" s="10" t="s">
        <v>63</v>
      </c>
      <c r="C51" s="10" t="s">
        <v>64</v>
      </c>
      <c r="D51" s="14">
        <f>SUM(D52+D59+D61)</f>
        <v>53592</v>
      </c>
      <c r="E51" s="14">
        <f>SUM(E52+E59+E61)</f>
        <v>53958</v>
      </c>
      <c r="F51" s="14">
        <f>SUM(F52+F59+F61)</f>
        <v>54754</v>
      </c>
    </row>
    <row r="52" spans="2:6" ht="60" x14ac:dyDescent="0.25">
      <c r="B52" s="10" t="s">
        <v>65</v>
      </c>
      <c r="C52" s="10" t="s">
        <v>66</v>
      </c>
      <c r="D52" s="14">
        <f>SUM(D53+D55+D57)</f>
        <v>39692</v>
      </c>
      <c r="E52" s="14">
        <f>SUM(E53+E55+E57)</f>
        <v>40458</v>
      </c>
      <c r="F52" s="14">
        <f>SUM(F53+F55+F57)</f>
        <v>41254</v>
      </c>
    </row>
    <row r="53" spans="2:6" ht="45" x14ac:dyDescent="0.25">
      <c r="B53" s="10" t="s">
        <v>67</v>
      </c>
      <c r="C53" s="10" t="s">
        <v>68</v>
      </c>
      <c r="D53" s="14">
        <f>SUM(D54)</f>
        <v>19094</v>
      </c>
      <c r="E53" s="14">
        <f t="shared" ref="E53:F53" si="19">SUM(E54)</f>
        <v>19094</v>
      </c>
      <c r="F53" s="14">
        <f t="shared" si="19"/>
        <v>19094</v>
      </c>
    </row>
    <row r="54" spans="2:6" ht="60" x14ac:dyDescent="0.25">
      <c r="B54" s="10" t="s">
        <v>69</v>
      </c>
      <c r="C54" s="10" t="s">
        <v>70</v>
      </c>
      <c r="D54" s="14">
        <v>19094</v>
      </c>
      <c r="E54" s="14">
        <v>19094</v>
      </c>
      <c r="F54" s="14">
        <v>19094</v>
      </c>
    </row>
    <row r="55" spans="2:6" ht="60" x14ac:dyDescent="0.25">
      <c r="B55" s="10" t="s">
        <v>208</v>
      </c>
      <c r="C55" s="10" t="s">
        <v>209</v>
      </c>
      <c r="D55" s="14">
        <f>D56</f>
        <v>1467</v>
      </c>
      <c r="E55" s="14">
        <f t="shared" ref="E55:F55" si="20">E56</f>
        <v>1467</v>
      </c>
      <c r="F55" s="14">
        <f t="shared" si="20"/>
        <v>1467</v>
      </c>
    </row>
    <row r="56" spans="2:6" ht="60" x14ac:dyDescent="0.25">
      <c r="B56" s="10" t="s">
        <v>210</v>
      </c>
      <c r="C56" s="10" t="s">
        <v>211</v>
      </c>
      <c r="D56" s="14">
        <v>1467</v>
      </c>
      <c r="E56" s="14">
        <v>1467</v>
      </c>
      <c r="F56" s="14">
        <v>1467</v>
      </c>
    </row>
    <row r="57" spans="2:6" ht="30" x14ac:dyDescent="0.25">
      <c r="B57" s="10" t="s">
        <v>71</v>
      </c>
      <c r="C57" s="10" t="s">
        <v>72</v>
      </c>
      <c r="D57" s="14">
        <f t="shared" ref="D57:F57" si="21">SUM(D58)</f>
        <v>19131</v>
      </c>
      <c r="E57" s="14">
        <f t="shared" si="21"/>
        <v>19897</v>
      </c>
      <c r="F57" s="14">
        <f t="shared" si="21"/>
        <v>20693</v>
      </c>
    </row>
    <row r="58" spans="2:6" ht="30" x14ac:dyDescent="0.25">
      <c r="B58" s="10" t="s">
        <v>73</v>
      </c>
      <c r="C58" s="10" t="s">
        <v>74</v>
      </c>
      <c r="D58" s="14">
        <v>19131</v>
      </c>
      <c r="E58" s="14">
        <v>19897</v>
      </c>
      <c r="F58" s="14">
        <v>20693</v>
      </c>
    </row>
    <row r="59" spans="2:6" ht="60" customHeight="1" x14ac:dyDescent="0.25">
      <c r="B59" s="10" t="s">
        <v>234</v>
      </c>
      <c r="C59" s="10" t="s">
        <v>237</v>
      </c>
      <c r="D59" s="14">
        <f>SUM(D60)</f>
        <v>2300</v>
      </c>
      <c r="E59" s="14">
        <f t="shared" ref="E59:F59" si="22">SUM(E60)</f>
        <v>1900</v>
      </c>
      <c r="F59" s="14">
        <f t="shared" si="22"/>
        <v>1900</v>
      </c>
    </row>
    <row r="60" spans="2:6" ht="60" x14ac:dyDescent="0.25">
      <c r="B60" s="10" t="s">
        <v>235</v>
      </c>
      <c r="C60" s="10" t="s">
        <v>236</v>
      </c>
      <c r="D60" s="14">
        <v>2300</v>
      </c>
      <c r="E60" s="14">
        <v>1900</v>
      </c>
      <c r="F60" s="14">
        <v>1900</v>
      </c>
    </row>
    <row r="61" spans="2:6" ht="60" x14ac:dyDescent="0.25">
      <c r="B61" s="10" t="s">
        <v>75</v>
      </c>
      <c r="C61" s="10" t="s">
        <v>76</v>
      </c>
      <c r="D61" s="14">
        <f>SUM(D62+D64)</f>
        <v>11600</v>
      </c>
      <c r="E61" s="14">
        <f t="shared" ref="E61:F61" si="23">SUM(E62+E64)</f>
        <v>11600</v>
      </c>
      <c r="F61" s="14">
        <f t="shared" si="23"/>
        <v>11600</v>
      </c>
    </row>
    <row r="62" spans="2:6" ht="60" x14ac:dyDescent="0.25">
      <c r="B62" s="10" t="s">
        <v>77</v>
      </c>
      <c r="C62" s="10" t="s">
        <v>78</v>
      </c>
      <c r="D62" s="14">
        <f>SUM(D63)</f>
        <v>9000</v>
      </c>
      <c r="E62" s="14">
        <f t="shared" ref="E62:F62" si="24">SUM(E63)</f>
        <v>9000</v>
      </c>
      <c r="F62" s="14">
        <f t="shared" si="24"/>
        <v>9000</v>
      </c>
    </row>
    <row r="63" spans="2:6" ht="60" x14ac:dyDescent="0.25">
      <c r="B63" s="10" t="s">
        <v>79</v>
      </c>
      <c r="C63" s="10" t="s">
        <v>80</v>
      </c>
      <c r="D63" s="14">
        <v>9000</v>
      </c>
      <c r="E63" s="14">
        <v>9000</v>
      </c>
      <c r="F63" s="14">
        <v>9000</v>
      </c>
    </row>
    <row r="64" spans="2:6" ht="75" x14ac:dyDescent="0.25">
      <c r="B64" s="10" t="s">
        <v>81</v>
      </c>
      <c r="C64" s="10" t="s">
        <v>82</v>
      </c>
      <c r="D64" s="14">
        <f>SUM(D65)</f>
        <v>2600</v>
      </c>
      <c r="E64" s="14">
        <f t="shared" ref="E64:F64" si="25">SUM(E65)</f>
        <v>2600</v>
      </c>
      <c r="F64" s="14">
        <f t="shared" si="25"/>
        <v>2600</v>
      </c>
    </row>
    <row r="65" spans="2:6" ht="75" x14ac:dyDescent="0.25">
      <c r="B65" s="10" t="s">
        <v>83</v>
      </c>
      <c r="C65" s="10" t="s">
        <v>84</v>
      </c>
      <c r="D65" s="14">
        <v>2600</v>
      </c>
      <c r="E65" s="14">
        <v>2600</v>
      </c>
      <c r="F65" s="14">
        <v>2600</v>
      </c>
    </row>
    <row r="66" spans="2:6" ht="16.5" customHeight="1" x14ac:dyDescent="0.25">
      <c r="B66" s="10" t="s">
        <v>85</v>
      </c>
      <c r="C66" s="10" t="s">
        <v>86</v>
      </c>
      <c r="D66" s="14">
        <f>SUM(D67)</f>
        <v>2947</v>
      </c>
      <c r="E66" s="14">
        <f t="shared" ref="E66:F66" si="26">SUM(E67)</f>
        <v>7947</v>
      </c>
      <c r="F66" s="14">
        <f t="shared" si="26"/>
        <v>7947</v>
      </c>
    </row>
    <row r="67" spans="2:6" ht="17.25" customHeight="1" x14ac:dyDescent="0.25">
      <c r="B67" s="10" t="s">
        <v>87</v>
      </c>
      <c r="C67" s="10" t="s">
        <v>88</v>
      </c>
      <c r="D67" s="14">
        <f>SUM(D68:D69)</f>
        <v>2947</v>
      </c>
      <c r="E67" s="14">
        <f t="shared" ref="E67:F67" si="27">SUM(E68:E69)</f>
        <v>7947</v>
      </c>
      <c r="F67" s="14">
        <f t="shared" si="27"/>
        <v>7947</v>
      </c>
    </row>
    <row r="68" spans="2:6" ht="30" x14ac:dyDescent="0.25">
      <c r="B68" s="10" t="s">
        <v>228</v>
      </c>
      <c r="C68" s="10" t="s">
        <v>89</v>
      </c>
      <c r="D68" s="14">
        <v>947</v>
      </c>
      <c r="E68" s="14">
        <v>947</v>
      </c>
      <c r="F68" s="14">
        <v>947</v>
      </c>
    </row>
    <row r="69" spans="2:6" ht="18.75" customHeight="1" x14ac:dyDescent="0.25">
      <c r="B69" s="10" t="s">
        <v>90</v>
      </c>
      <c r="C69" s="10" t="s">
        <v>91</v>
      </c>
      <c r="D69" s="14">
        <f>SUM(D70)</f>
        <v>2000</v>
      </c>
      <c r="E69" s="14">
        <f>SUM(E70)</f>
        <v>7000</v>
      </c>
      <c r="F69" s="14">
        <f t="shared" ref="F69" si="28">SUM(F70)</f>
        <v>7000</v>
      </c>
    </row>
    <row r="70" spans="2:6" ht="18" customHeight="1" x14ac:dyDescent="0.25">
      <c r="B70" s="10" t="s">
        <v>229</v>
      </c>
      <c r="C70" s="10" t="s">
        <v>92</v>
      </c>
      <c r="D70" s="14">
        <v>2000</v>
      </c>
      <c r="E70" s="14">
        <v>7000</v>
      </c>
      <c r="F70" s="14">
        <v>7000</v>
      </c>
    </row>
    <row r="71" spans="2:6" ht="30" x14ac:dyDescent="0.25">
      <c r="B71" s="10" t="s">
        <v>93</v>
      </c>
      <c r="C71" s="10" t="s">
        <v>94</v>
      </c>
      <c r="D71" s="14">
        <f>SUM(D72+D78)</f>
        <v>1200</v>
      </c>
      <c r="E71" s="14">
        <f t="shared" ref="E71:F71" si="29">SUM(E72+E78)</f>
        <v>1200</v>
      </c>
      <c r="F71" s="14">
        <f t="shared" si="29"/>
        <v>1200</v>
      </c>
    </row>
    <row r="72" spans="2:6" ht="19.5" customHeight="1" x14ac:dyDescent="0.25">
      <c r="B72" s="10" t="s">
        <v>95</v>
      </c>
      <c r="C72" s="10" t="s">
        <v>96</v>
      </c>
      <c r="D72" s="14">
        <f>SUM(D73+D75)</f>
        <v>200</v>
      </c>
      <c r="E72" s="14">
        <f t="shared" ref="E72:F72" si="30">SUM(E73+E75)</f>
        <v>200</v>
      </c>
      <c r="F72" s="14">
        <f t="shared" si="30"/>
        <v>200</v>
      </c>
    </row>
    <row r="73" spans="2:6" ht="18.75" customHeight="1" x14ac:dyDescent="0.25">
      <c r="B73" s="10" t="s">
        <v>97</v>
      </c>
      <c r="C73" s="10" t="s">
        <v>98</v>
      </c>
      <c r="D73" s="14">
        <f>SUM(D74)</f>
        <v>140</v>
      </c>
      <c r="E73" s="14">
        <f t="shared" ref="E73:F73" si="31">SUM(E74)</f>
        <v>140</v>
      </c>
      <c r="F73" s="14">
        <f t="shared" si="31"/>
        <v>140</v>
      </c>
    </row>
    <row r="74" spans="2:6" ht="30" x14ac:dyDescent="0.25">
      <c r="B74" s="10" t="s">
        <v>99</v>
      </c>
      <c r="C74" s="10" t="s">
        <v>100</v>
      </c>
      <c r="D74" s="14">
        <v>140</v>
      </c>
      <c r="E74" s="14">
        <v>140</v>
      </c>
      <c r="F74" s="14">
        <v>140</v>
      </c>
    </row>
    <row r="75" spans="2:6" ht="17.25" customHeight="1" x14ac:dyDescent="0.25">
      <c r="B75" s="10" t="s">
        <v>101</v>
      </c>
      <c r="C75" s="10" t="s">
        <v>102</v>
      </c>
      <c r="D75" s="14">
        <f>SUM(D76)</f>
        <v>60</v>
      </c>
      <c r="E75" s="14">
        <f t="shared" ref="E75:F76" si="32">SUM(E76)</f>
        <v>60</v>
      </c>
      <c r="F75" s="14">
        <f t="shared" si="32"/>
        <v>60</v>
      </c>
    </row>
    <row r="76" spans="2:6" ht="30" x14ac:dyDescent="0.25">
      <c r="B76" s="10" t="s">
        <v>103</v>
      </c>
      <c r="C76" s="10" t="s">
        <v>104</v>
      </c>
      <c r="D76" s="14">
        <f>SUM(D77)</f>
        <v>60</v>
      </c>
      <c r="E76" s="14">
        <f t="shared" si="32"/>
        <v>60</v>
      </c>
      <c r="F76" s="14">
        <f t="shared" si="32"/>
        <v>60</v>
      </c>
    </row>
    <row r="77" spans="2:6" ht="30" x14ac:dyDescent="0.25">
      <c r="B77" s="10" t="s">
        <v>105</v>
      </c>
      <c r="C77" s="10" t="s">
        <v>106</v>
      </c>
      <c r="D77" s="14">
        <v>60</v>
      </c>
      <c r="E77" s="14">
        <v>60</v>
      </c>
      <c r="F77" s="14">
        <v>60</v>
      </c>
    </row>
    <row r="78" spans="2:6" ht="18" customHeight="1" x14ac:dyDescent="0.25">
      <c r="B78" s="10" t="s">
        <v>259</v>
      </c>
      <c r="C78" s="10" t="s">
        <v>260</v>
      </c>
      <c r="D78" s="14">
        <f>SUM(D79)</f>
        <v>1000</v>
      </c>
      <c r="E78" s="14">
        <f t="shared" ref="E78:F78" si="33">SUM(E79)</f>
        <v>1000</v>
      </c>
      <c r="F78" s="14">
        <f t="shared" si="33"/>
        <v>1000</v>
      </c>
    </row>
    <row r="79" spans="2:6" ht="18" customHeight="1" x14ac:dyDescent="0.25">
      <c r="B79" s="10" t="s">
        <v>261</v>
      </c>
      <c r="C79" s="10" t="s">
        <v>262</v>
      </c>
      <c r="D79" s="14">
        <v>1000</v>
      </c>
      <c r="E79" s="14">
        <v>1000</v>
      </c>
      <c r="F79" s="14">
        <v>1000</v>
      </c>
    </row>
    <row r="80" spans="2:6" ht="16.5" customHeight="1" x14ac:dyDescent="0.25">
      <c r="B80" s="10" t="s">
        <v>107</v>
      </c>
      <c r="C80" s="10" t="s">
        <v>108</v>
      </c>
      <c r="D80" s="14">
        <f>SUM(D81)</f>
        <v>5000</v>
      </c>
      <c r="E80" s="14">
        <f>SUM(E81)</f>
        <v>0</v>
      </c>
      <c r="F80" s="14">
        <f>SUM(F81)</f>
        <v>0</v>
      </c>
    </row>
    <row r="81" spans="2:6" ht="30" x14ac:dyDescent="0.25">
      <c r="B81" s="10" t="s">
        <v>109</v>
      </c>
      <c r="C81" s="10" t="s">
        <v>110</v>
      </c>
      <c r="D81" s="14">
        <f>SUM(D82)</f>
        <v>5000</v>
      </c>
      <c r="E81" s="14">
        <f t="shared" ref="E81:F82" si="34">SUM(E82)</f>
        <v>0</v>
      </c>
      <c r="F81" s="14">
        <f t="shared" si="34"/>
        <v>0</v>
      </c>
    </row>
    <row r="82" spans="2:6" ht="30" x14ac:dyDescent="0.25">
      <c r="B82" s="10" t="s">
        <v>111</v>
      </c>
      <c r="C82" s="10" t="s">
        <v>112</v>
      </c>
      <c r="D82" s="14">
        <f>SUM(D83)</f>
        <v>5000</v>
      </c>
      <c r="E82" s="14">
        <f t="shared" si="34"/>
        <v>0</v>
      </c>
      <c r="F82" s="14">
        <f t="shared" si="34"/>
        <v>0</v>
      </c>
    </row>
    <row r="83" spans="2:6" ht="30" x14ac:dyDescent="0.25">
      <c r="B83" s="10" t="s">
        <v>113</v>
      </c>
      <c r="C83" s="10" t="s">
        <v>114</v>
      </c>
      <c r="D83" s="14">
        <v>5000</v>
      </c>
      <c r="E83" s="14"/>
      <c r="F83" s="14"/>
    </row>
    <row r="84" spans="2:6" ht="16.5" customHeight="1" x14ac:dyDescent="0.25">
      <c r="B84" s="10" t="s">
        <v>115</v>
      </c>
      <c r="C84" s="10" t="s">
        <v>116</v>
      </c>
      <c r="D84" s="14">
        <f>SUM(D85+D96+D101)</f>
        <v>985</v>
      </c>
      <c r="E84" s="14">
        <f>SUM(E85+E96+E101)</f>
        <v>985</v>
      </c>
      <c r="F84" s="14">
        <f>SUM(F85+F96+F101)</f>
        <v>985</v>
      </c>
    </row>
    <row r="85" spans="2:6" ht="30" x14ac:dyDescent="0.25">
      <c r="B85" s="10" t="s">
        <v>117</v>
      </c>
      <c r="C85" s="10" t="s">
        <v>118</v>
      </c>
      <c r="D85" s="14">
        <f>SUM(D86+D88+D90+D92+D94)</f>
        <v>384</v>
      </c>
      <c r="E85" s="14">
        <f>SUM(E86+E88+E90+E92+E94)</f>
        <v>384</v>
      </c>
      <c r="F85" s="14">
        <f>SUM(F86+F88+F90+F92+F94)</f>
        <v>384</v>
      </c>
    </row>
    <row r="86" spans="2:6" ht="45" x14ac:dyDescent="0.25">
      <c r="B86" s="10" t="s">
        <v>119</v>
      </c>
      <c r="C86" s="10" t="s">
        <v>120</v>
      </c>
      <c r="D86" s="14">
        <f>SUM(D87)</f>
        <v>19</v>
      </c>
      <c r="E86" s="14">
        <f t="shared" ref="E86:F86" si="35">SUM(E87)</f>
        <v>19</v>
      </c>
      <c r="F86" s="14">
        <f t="shared" si="35"/>
        <v>19</v>
      </c>
    </row>
    <row r="87" spans="2:6" ht="60" x14ac:dyDescent="0.25">
      <c r="B87" s="10" t="s">
        <v>121</v>
      </c>
      <c r="C87" s="10" t="s">
        <v>122</v>
      </c>
      <c r="D87" s="14">
        <v>19</v>
      </c>
      <c r="E87" s="14">
        <v>19</v>
      </c>
      <c r="F87" s="14">
        <v>19</v>
      </c>
    </row>
    <row r="88" spans="2:6" ht="45" x14ac:dyDescent="0.25">
      <c r="B88" s="10" t="s">
        <v>123</v>
      </c>
      <c r="C88" s="10" t="s">
        <v>124</v>
      </c>
      <c r="D88" s="14">
        <f>SUM(D89)</f>
        <v>60</v>
      </c>
      <c r="E88" s="14">
        <f t="shared" ref="E88:F88" si="36">SUM(E89)</f>
        <v>60</v>
      </c>
      <c r="F88" s="14">
        <f t="shared" si="36"/>
        <v>60</v>
      </c>
    </row>
    <row r="89" spans="2:6" ht="60" x14ac:dyDescent="0.25">
      <c r="B89" s="10" t="s">
        <v>125</v>
      </c>
      <c r="C89" s="10" t="s">
        <v>126</v>
      </c>
      <c r="D89" s="14">
        <v>60</v>
      </c>
      <c r="E89" s="14">
        <v>60</v>
      </c>
      <c r="F89" s="14">
        <v>60</v>
      </c>
    </row>
    <row r="90" spans="2:6" ht="60" x14ac:dyDescent="0.25">
      <c r="B90" s="10" t="s">
        <v>127</v>
      </c>
      <c r="C90" s="10" t="s">
        <v>128</v>
      </c>
      <c r="D90" s="14">
        <f>SUM(D91)</f>
        <v>50</v>
      </c>
      <c r="E90" s="14">
        <f t="shared" ref="E90:F90" si="37">SUM(E91)</f>
        <v>50</v>
      </c>
      <c r="F90" s="14">
        <f t="shared" si="37"/>
        <v>50</v>
      </c>
    </row>
    <row r="91" spans="2:6" ht="90" x14ac:dyDescent="0.25">
      <c r="B91" s="10" t="s">
        <v>129</v>
      </c>
      <c r="C91" s="10" t="s">
        <v>130</v>
      </c>
      <c r="D91" s="14">
        <v>50</v>
      </c>
      <c r="E91" s="14">
        <v>50</v>
      </c>
      <c r="F91" s="14">
        <v>50</v>
      </c>
    </row>
    <row r="92" spans="2:6" ht="45" x14ac:dyDescent="0.25">
      <c r="B92" s="10" t="s">
        <v>131</v>
      </c>
      <c r="C92" s="10" t="s">
        <v>132</v>
      </c>
      <c r="D92" s="14">
        <f>SUM(D93)</f>
        <v>55</v>
      </c>
      <c r="E92" s="14">
        <f t="shared" ref="E92:F92" si="38">SUM(E93)</f>
        <v>55</v>
      </c>
      <c r="F92" s="14">
        <f t="shared" si="38"/>
        <v>55</v>
      </c>
    </row>
    <row r="93" spans="2:6" ht="60" x14ac:dyDescent="0.25">
      <c r="B93" s="10" t="s">
        <v>231</v>
      </c>
      <c r="C93" s="10" t="s">
        <v>133</v>
      </c>
      <c r="D93" s="14">
        <v>55</v>
      </c>
      <c r="E93" s="14">
        <v>55</v>
      </c>
      <c r="F93" s="14">
        <v>55</v>
      </c>
    </row>
    <row r="94" spans="2:6" ht="60" x14ac:dyDescent="0.25">
      <c r="B94" s="10" t="s">
        <v>134</v>
      </c>
      <c r="C94" s="10" t="s">
        <v>135</v>
      </c>
      <c r="D94" s="14">
        <f>SUM(D95)</f>
        <v>200</v>
      </c>
      <c r="E94" s="14">
        <f t="shared" ref="E94:F94" si="39">SUM(E95)</f>
        <v>200</v>
      </c>
      <c r="F94" s="14">
        <f t="shared" si="39"/>
        <v>200</v>
      </c>
    </row>
    <row r="95" spans="2:6" ht="75" x14ac:dyDescent="0.25">
      <c r="B95" s="10" t="s">
        <v>230</v>
      </c>
      <c r="C95" s="10" t="s">
        <v>136</v>
      </c>
      <c r="D95" s="14">
        <v>200</v>
      </c>
      <c r="E95" s="14">
        <v>200</v>
      </c>
      <c r="F95" s="14">
        <v>200</v>
      </c>
    </row>
    <row r="96" spans="2:6" ht="76.5" customHeight="1" x14ac:dyDescent="0.25">
      <c r="B96" s="10" t="s">
        <v>137</v>
      </c>
      <c r="C96" s="10" t="s">
        <v>138</v>
      </c>
      <c r="D96" s="14">
        <f>SUM(D97+D99)</f>
        <v>551</v>
      </c>
      <c r="E96" s="14">
        <f t="shared" ref="E96:F96" si="40">SUM(E97+E99)</f>
        <v>551</v>
      </c>
      <c r="F96" s="14">
        <f t="shared" si="40"/>
        <v>551</v>
      </c>
    </row>
    <row r="97" spans="2:6" ht="45" x14ac:dyDescent="0.25">
      <c r="B97" s="10" t="s">
        <v>139</v>
      </c>
      <c r="C97" s="10" t="s">
        <v>140</v>
      </c>
      <c r="D97" s="14">
        <f>SUM(D98)</f>
        <v>291</v>
      </c>
      <c r="E97" s="14">
        <f t="shared" ref="E97:F97" si="41">SUM(E98)</f>
        <v>291</v>
      </c>
      <c r="F97" s="14">
        <f t="shared" si="41"/>
        <v>291</v>
      </c>
    </row>
    <row r="98" spans="2:6" ht="60" x14ac:dyDescent="0.25">
      <c r="B98" s="10" t="s">
        <v>141</v>
      </c>
      <c r="C98" s="10" t="s">
        <v>142</v>
      </c>
      <c r="D98" s="14">
        <v>291</v>
      </c>
      <c r="E98" s="14">
        <v>291</v>
      </c>
      <c r="F98" s="14">
        <v>291</v>
      </c>
    </row>
    <row r="99" spans="2:6" ht="60" x14ac:dyDescent="0.25">
      <c r="B99" s="10" t="s">
        <v>143</v>
      </c>
      <c r="C99" s="10" t="s">
        <v>144</v>
      </c>
      <c r="D99" s="14">
        <f>SUM(D100)</f>
        <v>260</v>
      </c>
      <c r="E99" s="14">
        <f t="shared" ref="E99:F99" si="42">SUM(E100)</f>
        <v>260</v>
      </c>
      <c r="F99" s="14">
        <f t="shared" si="42"/>
        <v>260</v>
      </c>
    </row>
    <row r="100" spans="2:6" ht="60" x14ac:dyDescent="0.25">
      <c r="B100" s="10" t="s">
        <v>267</v>
      </c>
      <c r="C100" s="10" t="s">
        <v>145</v>
      </c>
      <c r="D100" s="14">
        <v>260</v>
      </c>
      <c r="E100" s="14">
        <v>260</v>
      </c>
      <c r="F100" s="14">
        <v>260</v>
      </c>
    </row>
    <row r="101" spans="2:6" ht="16.5" customHeight="1" x14ac:dyDescent="0.25">
      <c r="B101" s="10" t="s">
        <v>146</v>
      </c>
      <c r="C101" s="10" t="s">
        <v>147</v>
      </c>
      <c r="D101" s="14">
        <f>SUM(D102)</f>
        <v>50</v>
      </c>
      <c r="E101" s="14">
        <f>SUM(E102)</f>
        <v>50</v>
      </c>
      <c r="F101" s="14">
        <f>SUM(F102)</f>
        <v>50</v>
      </c>
    </row>
    <row r="102" spans="2:6" ht="60" x14ac:dyDescent="0.25">
      <c r="B102" s="10" t="s">
        <v>148</v>
      </c>
      <c r="C102" s="10" t="s">
        <v>149</v>
      </c>
      <c r="D102" s="14">
        <f>SUM(D103)</f>
        <v>50</v>
      </c>
      <c r="E102" s="14">
        <f t="shared" ref="E102:F102" si="43">SUM(E103)</f>
        <v>50</v>
      </c>
      <c r="F102" s="14">
        <f t="shared" si="43"/>
        <v>50</v>
      </c>
    </row>
    <row r="103" spans="2:6" ht="45" x14ac:dyDescent="0.25">
      <c r="B103" s="10" t="s">
        <v>232</v>
      </c>
      <c r="C103" s="10" t="s">
        <v>150</v>
      </c>
      <c r="D103" s="14">
        <v>50</v>
      </c>
      <c r="E103" s="14">
        <v>50</v>
      </c>
      <c r="F103" s="14">
        <v>50</v>
      </c>
    </row>
    <row r="104" spans="2:6" ht="16.5" customHeight="1" x14ac:dyDescent="0.25">
      <c r="B104" s="10" t="s">
        <v>151</v>
      </c>
      <c r="C104" s="10" t="s">
        <v>152</v>
      </c>
      <c r="D104" s="14">
        <f>SUM(D105)</f>
        <v>3947244</v>
      </c>
      <c r="E104" s="14">
        <f t="shared" ref="E104:F104" si="44">SUM(E105)</f>
        <v>3145839</v>
      </c>
      <c r="F104" s="14">
        <f t="shared" si="44"/>
        <v>2662474</v>
      </c>
    </row>
    <row r="105" spans="2:6" ht="30" x14ac:dyDescent="0.25">
      <c r="B105" s="10" t="s">
        <v>153</v>
      </c>
      <c r="C105" s="10" t="s">
        <v>154</v>
      </c>
      <c r="D105" s="14">
        <f>SUM(D106+D109+D143+D164)</f>
        <v>3947244</v>
      </c>
      <c r="E105" s="14">
        <f>SUM(E106+E109+E143+E164)</f>
        <v>3145839</v>
      </c>
      <c r="F105" s="14">
        <f>SUM(F106+F109+F143+F164)</f>
        <v>2662474</v>
      </c>
    </row>
    <row r="106" spans="2:6" ht="18.75" customHeight="1" x14ac:dyDescent="0.25">
      <c r="B106" s="10" t="s">
        <v>155</v>
      </c>
      <c r="C106" s="10" t="s">
        <v>156</v>
      </c>
      <c r="D106" s="14">
        <f>SUM(D107)</f>
        <v>1545075</v>
      </c>
      <c r="E106" s="14">
        <f t="shared" ref="E106:F107" si="45">SUM(E107)</f>
        <v>1149688</v>
      </c>
      <c r="F106" s="14">
        <f t="shared" si="45"/>
        <v>994984</v>
      </c>
    </row>
    <row r="107" spans="2:6" ht="17.25" customHeight="1" x14ac:dyDescent="0.25">
      <c r="B107" s="10" t="s">
        <v>157</v>
      </c>
      <c r="C107" s="10" t="s">
        <v>158</v>
      </c>
      <c r="D107" s="14">
        <f>SUM(D108)</f>
        <v>1545075</v>
      </c>
      <c r="E107" s="14">
        <f t="shared" si="45"/>
        <v>1149688</v>
      </c>
      <c r="F107" s="14">
        <f t="shared" si="45"/>
        <v>994984</v>
      </c>
    </row>
    <row r="108" spans="2:6" ht="17.25" customHeight="1" x14ac:dyDescent="0.25">
      <c r="B108" s="10" t="s">
        <v>159</v>
      </c>
      <c r="C108" s="10" t="s">
        <v>160</v>
      </c>
      <c r="D108" s="14">
        <v>1545075</v>
      </c>
      <c r="E108" s="14">
        <v>1149688</v>
      </c>
      <c r="F108" s="14">
        <v>994984</v>
      </c>
    </row>
    <row r="109" spans="2:6" ht="30" x14ac:dyDescent="0.25">
      <c r="B109" s="10" t="s">
        <v>161</v>
      </c>
      <c r="C109" s="10" t="s">
        <v>162</v>
      </c>
      <c r="D109" s="14">
        <f>SUM(D110+D113+D116+D118+D123+D121)</f>
        <v>1767486</v>
      </c>
      <c r="E109" s="14">
        <f t="shared" ref="E109:F109" si="46">SUM(E110+E113+E116+E118+E123+E121)</f>
        <v>1361854</v>
      </c>
      <c r="F109" s="14">
        <f t="shared" si="46"/>
        <v>1046600</v>
      </c>
    </row>
    <row r="110" spans="2:6" ht="30" x14ac:dyDescent="0.25">
      <c r="B110" s="10" t="s">
        <v>197</v>
      </c>
      <c r="C110" s="10" t="s">
        <v>198</v>
      </c>
      <c r="D110" s="14">
        <f>SUM(D111)</f>
        <v>883870</v>
      </c>
      <c r="E110" s="14">
        <f>SUM(E111)</f>
        <v>767507</v>
      </c>
      <c r="F110" s="14">
        <f t="shared" ref="E110:F111" si="47">SUM(F111)</f>
        <v>0</v>
      </c>
    </row>
    <row r="111" spans="2:6" ht="30" x14ac:dyDescent="0.25">
      <c r="B111" s="10" t="s">
        <v>196</v>
      </c>
      <c r="C111" s="10" t="s">
        <v>195</v>
      </c>
      <c r="D111" s="14">
        <f>SUM(D112)</f>
        <v>883870</v>
      </c>
      <c r="E111" s="14">
        <f t="shared" si="47"/>
        <v>767507</v>
      </c>
      <c r="F111" s="14">
        <f t="shared" si="47"/>
        <v>0</v>
      </c>
    </row>
    <row r="112" spans="2:6" x14ac:dyDescent="0.25">
      <c r="B112" s="10"/>
      <c r="C112" s="10" t="s">
        <v>242</v>
      </c>
      <c r="D112" s="14">
        <v>883870</v>
      </c>
      <c r="E112" s="14">
        <v>767507</v>
      </c>
      <c r="F112" s="14"/>
    </row>
    <row r="113" spans="2:6" ht="45" x14ac:dyDescent="0.25">
      <c r="B113" s="10" t="s">
        <v>188</v>
      </c>
      <c r="C113" s="10" t="s">
        <v>189</v>
      </c>
      <c r="D113" s="14">
        <f>SUM(D114)</f>
        <v>18538</v>
      </c>
      <c r="E113" s="14">
        <f t="shared" ref="E113:F113" si="48">SUM(E114)</f>
        <v>19637</v>
      </c>
      <c r="F113" s="14">
        <f t="shared" si="48"/>
        <v>19416</v>
      </c>
    </row>
    <row r="114" spans="2:6" ht="45" x14ac:dyDescent="0.25">
      <c r="B114" s="10" t="s">
        <v>187</v>
      </c>
      <c r="C114" s="10" t="s">
        <v>163</v>
      </c>
      <c r="D114" s="14">
        <f>SUM(D115)</f>
        <v>18538</v>
      </c>
      <c r="E114" s="14">
        <f t="shared" ref="E114:F114" si="49">SUM(E115)</f>
        <v>19637</v>
      </c>
      <c r="F114" s="14">
        <f t="shared" si="49"/>
        <v>19416</v>
      </c>
    </row>
    <row r="115" spans="2:6" ht="45" x14ac:dyDescent="0.25">
      <c r="B115" s="10"/>
      <c r="C115" s="10" t="s">
        <v>239</v>
      </c>
      <c r="D115" s="14">
        <v>18538</v>
      </c>
      <c r="E115" s="14">
        <v>19637</v>
      </c>
      <c r="F115" s="14">
        <v>19416</v>
      </c>
    </row>
    <row r="116" spans="2:6" ht="30" x14ac:dyDescent="0.25">
      <c r="B116" s="10" t="s">
        <v>190</v>
      </c>
      <c r="C116" s="10" t="s">
        <v>191</v>
      </c>
      <c r="D116" s="14">
        <f>SUM(D117)</f>
        <v>16689</v>
      </c>
      <c r="E116" s="14">
        <f t="shared" ref="E116:F116" si="50">SUM(E117)</f>
        <v>12046</v>
      </c>
      <c r="F116" s="14">
        <f t="shared" si="50"/>
        <v>16206</v>
      </c>
    </row>
    <row r="117" spans="2:6" ht="30" x14ac:dyDescent="0.25">
      <c r="B117" s="10" t="s">
        <v>164</v>
      </c>
      <c r="C117" s="10" t="s">
        <v>165</v>
      </c>
      <c r="D117" s="14">
        <v>16689</v>
      </c>
      <c r="E117" s="14">
        <v>12046</v>
      </c>
      <c r="F117" s="14">
        <v>16206</v>
      </c>
    </row>
    <row r="118" spans="2:6" x14ac:dyDescent="0.25">
      <c r="B118" s="10" t="s">
        <v>212</v>
      </c>
      <c r="C118" s="10" t="s">
        <v>214</v>
      </c>
      <c r="D118" s="14">
        <f>D120</f>
        <v>180</v>
      </c>
      <c r="E118" s="14">
        <f t="shared" ref="E118:F118" si="51">E120</f>
        <v>180</v>
      </c>
      <c r="F118" s="14">
        <f t="shared" si="51"/>
        <v>180</v>
      </c>
    </row>
    <row r="119" spans="2:6" x14ac:dyDescent="0.25">
      <c r="B119" s="10" t="s">
        <v>213</v>
      </c>
      <c r="C119" s="10" t="s">
        <v>215</v>
      </c>
      <c r="D119" s="14">
        <f>D120</f>
        <v>180</v>
      </c>
      <c r="E119" s="14">
        <f t="shared" ref="E119:F119" si="52">E120</f>
        <v>180</v>
      </c>
      <c r="F119" s="14">
        <f t="shared" si="52"/>
        <v>180</v>
      </c>
    </row>
    <row r="120" spans="2:6" ht="45" x14ac:dyDescent="0.25">
      <c r="B120" s="10"/>
      <c r="C120" s="10" t="s">
        <v>205</v>
      </c>
      <c r="D120" s="14">
        <v>180</v>
      </c>
      <c r="E120" s="14">
        <v>180</v>
      </c>
      <c r="F120" s="14">
        <v>180</v>
      </c>
    </row>
    <row r="121" spans="2:6" x14ac:dyDescent="0.25">
      <c r="B121" s="10" t="s">
        <v>284</v>
      </c>
      <c r="C121" s="10" t="s">
        <v>287</v>
      </c>
      <c r="D121" s="14">
        <f t="shared" ref="D121:E121" si="53">SUM(D122)</f>
        <v>0</v>
      </c>
      <c r="E121" s="14">
        <f t="shared" si="53"/>
        <v>0</v>
      </c>
      <c r="F121" s="14">
        <f>SUM(F122)</f>
        <v>5501</v>
      </c>
    </row>
    <row r="122" spans="2:6" ht="30" x14ac:dyDescent="0.25">
      <c r="B122" s="10" t="s">
        <v>285</v>
      </c>
      <c r="C122" s="10" t="s">
        <v>286</v>
      </c>
      <c r="D122" s="14"/>
      <c r="E122" s="14"/>
      <c r="F122" s="14">
        <v>5501</v>
      </c>
    </row>
    <row r="123" spans="2:6" ht="15.75" customHeight="1" x14ac:dyDescent="0.25">
      <c r="B123" s="10" t="s">
        <v>185</v>
      </c>
      <c r="C123" s="10" t="s">
        <v>186</v>
      </c>
      <c r="D123" s="14">
        <f>SUM(D124)</f>
        <v>848209</v>
      </c>
      <c r="E123" s="14">
        <f t="shared" ref="E123:F123" si="54">SUM(E124)</f>
        <v>562484</v>
      </c>
      <c r="F123" s="14">
        <f t="shared" si="54"/>
        <v>1005297</v>
      </c>
    </row>
    <row r="124" spans="2:6" ht="17.25" customHeight="1" x14ac:dyDescent="0.25">
      <c r="B124" s="10" t="s">
        <v>166</v>
      </c>
      <c r="C124" s="10" t="s">
        <v>167</v>
      </c>
      <c r="D124" s="14">
        <f>SUM(D125:D142)</f>
        <v>848209</v>
      </c>
      <c r="E124" s="14">
        <f>SUM(E125:E142)</f>
        <v>562484</v>
      </c>
      <c r="F124" s="14">
        <f>SUM(F125:F142)</f>
        <v>1005297</v>
      </c>
    </row>
    <row r="125" spans="2:6" ht="30.75" customHeight="1" x14ac:dyDescent="0.25">
      <c r="B125" s="10"/>
      <c r="C125" s="10" t="s">
        <v>249</v>
      </c>
      <c r="D125" s="14">
        <v>4256</v>
      </c>
      <c r="E125" s="14">
        <v>4496</v>
      </c>
      <c r="F125" s="14">
        <v>4688</v>
      </c>
    </row>
    <row r="126" spans="2:6" ht="46.5" customHeight="1" x14ac:dyDescent="0.25">
      <c r="B126" s="10"/>
      <c r="C126" s="10" t="s">
        <v>250</v>
      </c>
      <c r="D126" s="14">
        <v>12719</v>
      </c>
      <c r="E126" s="14"/>
      <c r="F126" s="14"/>
    </row>
    <row r="127" spans="2:6" ht="45" x14ac:dyDescent="0.25">
      <c r="B127" s="10"/>
      <c r="C127" s="10" t="s">
        <v>278</v>
      </c>
      <c r="D127" s="14">
        <v>40725</v>
      </c>
      <c r="E127" s="14">
        <v>1357</v>
      </c>
      <c r="F127" s="14">
        <v>1357</v>
      </c>
    </row>
    <row r="128" spans="2:6" x14ac:dyDescent="0.25">
      <c r="B128" s="10"/>
      <c r="C128" s="10" t="s">
        <v>200</v>
      </c>
      <c r="D128" s="14">
        <v>2145</v>
      </c>
      <c r="E128" s="14">
        <v>2286</v>
      </c>
      <c r="F128" s="14">
        <v>2304</v>
      </c>
    </row>
    <row r="129" spans="2:6" ht="45" x14ac:dyDescent="0.25">
      <c r="B129" s="10"/>
      <c r="C129" s="10" t="s">
        <v>240</v>
      </c>
      <c r="D129" s="14">
        <v>2827</v>
      </c>
      <c r="E129" s="14">
        <v>2960</v>
      </c>
      <c r="F129" s="14">
        <v>3087</v>
      </c>
    </row>
    <row r="130" spans="2:6" ht="30" x14ac:dyDescent="0.25">
      <c r="B130" s="10"/>
      <c r="C130" s="10" t="s">
        <v>241</v>
      </c>
      <c r="D130" s="14">
        <v>205676</v>
      </c>
      <c r="E130" s="14"/>
      <c r="F130" s="14"/>
    </row>
    <row r="131" spans="2:6" ht="45" x14ac:dyDescent="0.25">
      <c r="B131" s="10"/>
      <c r="C131" s="10" t="s">
        <v>204</v>
      </c>
      <c r="D131" s="14">
        <v>65375</v>
      </c>
      <c r="E131" s="14">
        <v>66176</v>
      </c>
      <c r="F131" s="14">
        <v>67323</v>
      </c>
    </row>
    <row r="132" spans="2:6" ht="30" x14ac:dyDescent="0.25">
      <c r="B132" s="10"/>
      <c r="C132" s="11" t="s">
        <v>258</v>
      </c>
      <c r="D132" s="14">
        <v>2883</v>
      </c>
      <c r="E132" s="14"/>
      <c r="F132" s="14">
        <v>39389</v>
      </c>
    </row>
    <row r="133" spans="2:6" x14ac:dyDescent="0.25">
      <c r="B133" s="10"/>
      <c r="C133" s="10" t="s">
        <v>243</v>
      </c>
      <c r="D133" s="14">
        <v>21305</v>
      </c>
      <c r="E133" s="14">
        <v>49713</v>
      </c>
      <c r="F133" s="14">
        <v>1817</v>
      </c>
    </row>
    <row r="134" spans="2:6" ht="30" x14ac:dyDescent="0.25">
      <c r="B134" s="10"/>
      <c r="C134" s="10" t="s">
        <v>244</v>
      </c>
      <c r="D134" s="14">
        <v>262834</v>
      </c>
      <c r="E134" s="14">
        <v>218110</v>
      </c>
      <c r="F134" s="14">
        <v>312203</v>
      </c>
    </row>
    <row r="135" spans="2:6" x14ac:dyDescent="0.25">
      <c r="B135" s="10"/>
      <c r="C135" s="10" t="s">
        <v>247</v>
      </c>
      <c r="D135" s="14">
        <v>38178</v>
      </c>
      <c r="E135" s="14">
        <v>199593</v>
      </c>
      <c r="F135" s="14">
        <v>155515</v>
      </c>
    </row>
    <row r="136" spans="2:6" x14ac:dyDescent="0.25">
      <c r="B136" s="10"/>
      <c r="C136" s="10" t="s">
        <v>248</v>
      </c>
      <c r="D136" s="14"/>
      <c r="E136" s="14">
        <v>14455</v>
      </c>
      <c r="F136" s="14"/>
    </row>
    <row r="137" spans="2:6" ht="103.5" customHeight="1" x14ac:dyDescent="0.25">
      <c r="B137" s="10"/>
      <c r="C137" s="10" t="s">
        <v>276</v>
      </c>
      <c r="D137" s="14">
        <v>2214</v>
      </c>
      <c r="E137" s="14"/>
      <c r="F137" s="14"/>
    </row>
    <row r="138" spans="2:6" ht="18" customHeight="1" x14ac:dyDescent="0.25">
      <c r="B138" s="10"/>
      <c r="C138" s="10" t="s">
        <v>269</v>
      </c>
      <c r="D138" s="14">
        <v>37547</v>
      </c>
      <c r="E138" s="14"/>
      <c r="F138" s="14"/>
    </row>
    <row r="139" spans="2:6" ht="30.75" customHeight="1" x14ac:dyDescent="0.25">
      <c r="B139" s="10"/>
      <c r="C139" s="10" t="s">
        <v>270</v>
      </c>
      <c r="D139" s="14">
        <v>116815</v>
      </c>
      <c r="E139" s="14"/>
      <c r="F139" s="14">
        <v>403627</v>
      </c>
    </row>
    <row r="140" spans="2:6" ht="30.75" customHeight="1" x14ac:dyDescent="0.25">
      <c r="B140" s="10"/>
      <c r="C140" s="10" t="s">
        <v>275</v>
      </c>
      <c r="D140" s="14"/>
      <c r="E140" s="14"/>
      <c r="F140" s="14">
        <v>13987</v>
      </c>
    </row>
    <row r="141" spans="2:6" ht="30.75" customHeight="1" x14ac:dyDescent="0.25">
      <c r="B141" s="10"/>
      <c r="C141" s="10" t="s">
        <v>282</v>
      </c>
      <c r="D141" s="14">
        <v>2667</v>
      </c>
      <c r="E141" s="14"/>
      <c r="F141" s="14"/>
    </row>
    <row r="142" spans="2:6" ht="30.75" customHeight="1" x14ac:dyDescent="0.25">
      <c r="B142" s="10"/>
      <c r="C142" s="10" t="s">
        <v>283</v>
      </c>
      <c r="D142" s="14">
        <v>30043</v>
      </c>
      <c r="E142" s="14">
        <v>3338</v>
      </c>
      <c r="F142" s="14"/>
    </row>
    <row r="143" spans="2:6" ht="15.75" customHeight="1" x14ac:dyDescent="0.25">
      <c r="B143" s="10" t="s">
        <v>168</v>
      </c>
      <c r="C143" s="10" t="s">
        <v>169</v>
      </c>
      <c r="D143" s="14">
        <f>SUM(D144+D159+D160+D161+D162+D163+D158)</f>
        <v>634183</v>
      </c>
      <c r="E143" s="14">
        <f>SUM(E144+E159+E160+E161+E162+E163+E158)</f>
        <v>634297</v>
      </c>
      <c r="F143" s="14">
        <f>SUM(F144+F159+F160+F161+F162+F163+F158)</f>
        <v>620890</v>
      </c>
    </row>
    <row r="144" spans="2:6" ht="30" x14ac:dyDescent="0.25">
      <c r="B144" s="10" t="s">
        <v>170</v>
      </c>
      <c r="C144" s="10" t="s">
        <v>171</v>
      </c>
      <c r="D144" s="14">
        <f>SUM(D145:D157)</f>
        <v>594899</v>
      </c>
      <c r="E144" s="14">
        <f t="shared" ref="E144:F144" si="55">SUM(E145:E157)</f>
        <v>597022</v>
      </c>
      <c r="F144" s="14">
        <f t="shared" si="55"/>
        <v>588621</v>
      </c>
    </row>
    <row r="145" spans="2:6" ht="45" x14ac:dyDescent="0.25">
      <c r="B145" s="10"/>
      <c r="C145" s="10" t="s">
        <v>251</v>
      </c>
      <c r="D145" s="14">
        <v>1762</v>
      </c>
      <c r="E145" s="14">
        <v>1762</v>
      </c>
      <c r="F145" s="14">
        <v>1762</v>
      </c>
    </row>
    <row r="146" spans="2:6" ht="32.25" customHeight="1" x14ac:dyDescent="0.25">
      <c r="B146" s="10"/>
      <c r="C146" s="10" t="s">
        <v>201</v>
      </c>
      <c r="D146" s="14">
        <v>1076</v>
      </c>
      <c r="E146" s="14">
        <v>1076</v>
      </c>
      <c r="F146" s="14">
        <v>1076</v>
      </c>
    </row>
    <row r="147" spans="2:6" ht="46.5" customHeight="1" x14ac:dyDescent="0.25">
      <c r="B147" s="10"/>
      <c r="C147" s="10" t="s">
        <v>202</v>
      </c>
      <c r="D147" s="14">
        <v>673</v>
      </c>
      <c r="E147" s="14">
        <v>673</v>
      </c>
      <c r="F147" s="14">
        <v>673</v>
      </c>
    </row>
    <row r="148" spans="2:6" ht="45" x14ac:dyDescent="0.25">
      <c r="B148" s="10"/>
      <c r="C148" s="10" t="s">
        <v>272</v>
      </c>
      <c r="D148" s="14">
        <v>3641</v>
      </c>
      <c r="E148" s="14">
        <v>3641</v>
      </c>
      <c r="F148" s="14">
        <v>3641</v>
      </c>
    </row>
    <row r="149" spans="2:6" ht="45" x14ac:dyDescent="0.25">
      <c r="B149" s="10"/>
      <c r="C149" s="10" t="s">
        <v>252</v>
      </c>
      <c r="D149" s="14">
        <v>39</v>
      </c>
      <c r="E149" s="14">
        <v>39</v>
      </c>
      <c r="F149" s="14">
        <v>39</v>
      </c>
    </row>
    <row r="150" spans="2:6" ht="134.25" customHeight="1" x14ac:dyDescent="0.25">
      <c r="B150" s="10"/>
      <c r="C150" s="10" t="s">
        <v>271</v>
      </c>
      <c r="D150" s="14">
        <v>566794</v>
      </c>
      <c r="E150" s="14">
        <v>566794</v>
      </c>
      <c r="F150" s="14">
        <v>566794</v>
      </c>
    </row>
    <row r="151" spans="2:6" ht="45" x14ac:dyDescent="0.25">
      <c r="B151" s="10"/>
      <c r="C151" s="10" t="s">
        <v>203</v>
      </c>
      <c r="D151" s="14">
        <v>2392</v>
      </c>
      <c r="E151" s="14">
        <v>2411</v>
      </c>
      <c r="F151" s="14">
        <v>2426</v>
      </c>
    </row>
    <row r="152" spans="2:6" ht="45" x14ac:dyDescent="0.25">
      <c r="B152" s="10"/>
      <c r="C152" s="10" t="s">
        <v>233</v>
      </c>
      <c r="D152" s="14">
        <v>221</v>
      </c>
      <c r="E152" s="14">
        <v>221</v>
      </c>
      <c r="F152" s="14">
        <v>221</v>
      </c>
    </row>
    <row r="153" spans="2:6" ht="75" x14ac:dyDescent="0.25">
      <c r="B153" s="10"/>
      <c r="C153" s="10" t="s">
        <v>273</v>
      </c>
      <c r="D153" s="14">
        <v>93</v>
      </c>
      <c r="E153" s="14">
        <v>93</v>
      </c>
      <c r="F153" s="14">
        <v>93</v>
      </c>
    </row>
    <row r="154" spans="2:6" ht="45" x14ac:dyDescent="0.25">
      <c r="B154" s="10"/>
      <c r="C154" s="10" t="s">
        <v>279</v>
      </c>
      <c r="D154" s="14">
        <v>12625</v>
      </c>
      <c r="E154" s="14">
        <v>14729</v>
      </c>
      <c r="F154" s="14">
        <v>6313</v>
      </c>
    </row>
    <row r="155" spans="2:6" ht="78" customHeight="1" x14ac:dyDescent="0.25">
      <c r="B155" s="10"/>
      <c r="C155" s="10" t="s">
        <v>280</v>
      </c>
      <c r="D155" s="14">
        <v>4183</v>
      </c>
      <c r="E155" s="14">
        <v>4183</v>
      </c>
      <c r="F155" s="14">
        <v>4183</v>
      </c>
    </row>
    <row r="156" spans="2:6" ht="45" x14ac:dyDescent="0.25">
      <c r="B156" s="10"/>
      <c r="C156" s="10" t="s">
        <v>281</v>
      </c>
      <c r="D156" s="14">
        <v>100</v>
      </c>
      <c r="E156" s="14">
        <v>100</v>
      </c>
      <c r="F156" s="14">
        <v>100</v>
      </c>
    </row>
    <row r="157" spans="2:6" ht="45" x14ac:dyDescent="0.25">
      <c r="B157" s="10"/>
      <c r="C157" s="10" t="s">
        <v>281</v>
      </c>
      <c r="D157" s="14">
        <v>1300</v>
      </c>
      <c r="E157" s="14">
        <v>1300</v>
      </c>
      <c r="F157" s="14">
        <v>1300</v>
      </c>
    </row>
    <row r="158" spans="2:6" ht="60" x14ac:dyDescent="0.25">
      <c r="B158" s="10" t="s">
        <v>246</v>
      </c>
      <c r="C158" s="10" t="s">
        <v>245</v>
      </c>
      <c r="D158" s="14">
        <v>10807</v>
      </c>
      <c r="E158" s="14">
        <v>10807</v>
      </c>
      <c r="F158" s="14">
        <v>10807</v>
      </c>
    </row>
    <row r="159" spans="2:6" ht="60" x14ac:dyDescent="0.25">
      <c r="B159" s="10" t="s">
        <v>172</v>
      </c>
      <c r="C159" s="10" t="s">
        <v>194</v>
      </c>
      <c r="D159" s="14">
        <v>8417</v>
      </c>
      <c r="E159" s="14">
        <v>6313</v>
      </c>
      <c r="F159" s="14">
        <v>0</v>
      </c>
    </row>
    <row r="160" spans="2:6" ht="45" x14ac:dyDescent="0.25">
      <c r="B160" s="10" t="s">
        <v>173</v>
      </c>
      <c r="C160" s="10" t="s">
        <v>199</v>
      </c>
      <c r="D160" s="14">
        <v>2733</v>
      </c>
      <c r="E160" s="14">
        <v>2828</v>
      </c>
      <c r="F160" s="14">
        <v>2982</v>
      </c>
    </row>
    <row r="161" spans="2:11" ht="45" x14ac:dyDescent="0.25">
      <c r="B161" s="10" t="s">
        <v>174</v>
      </c>
      <c r="C161" s="10" t="s">
        <v>175</v>
      </c>
      <c r="D161" s="14">
        <v>0</v>
      </c>
      <c r="E161" s="14">
        <v>0</v>
      </c>
      <c r="F161" s="14">
        <v>715</v>
      </c>
    </row>
    <row r="162" spans="2:11" ht="45" x14ac:dyDescent="0.25">
      <c r="B162" s="12" t="s">
        <v>255</v>
      </c>
      <c r="C162" s="12" t="s">
        <v>257</v>
      </c>
      <c r="D162" s="14">
        <v>2094</v>
      </c>
      <c r="E162" s="14">
        <v>2094</v>
      </c>
      <c r="F162" s="14">
        <v>2532</v>
      </c>
    </row>
    <row r="163" spans="2:11" ht="45" x14ac:dyDescent="0.25">
      <c r="B163" s="10" t="s">
        <v>206</v>
      </c>
      <c r="C163" s="10" t="s">
        <v>207</v>
      </c>
      <c r="D163" s="14">
        <v>15233</v>
      </c>
      <c r="E163" s="14">
        <v>15233</v>
      </c>
      <c r="F163" s="14">
        <v>15233</v>
      </c>
    </row>
    <row r="164" spans="2:11" ht="19.5" customHeight="1" x14ac:dyDescent="0.25">
      <c r="B164" s="10" t="s">
        <v>176</v>
      </c>
      <c r="C164" s="10" t="s">
        <v>177</v>
      </c>
      <c r="D164" s="14">
        <f>SUM(D165)</f>
        <v>500</v>
      </c>
      <c r="E164" s="14">
        <f>SUM(E165)</f>
        <v>0</v>
      </c>
      <c r="F164" s="14">
        <f>SUM(F165)</f>
        <v>0</v>
      </c>
    </row>
    <row r="165" spans="2:11" ht="23.25" customHeight="1" x14ac:dyDescent="0.25">
      <c r="B165" s="10" t="s">
        <v>178</v>
      </c>
      <c r="C165" s="10" t="s">
        <v>179</v>
      </c>
      <c r="D165" s="14">
        <f>SUM(D166)</f>
        <v>500</v>
      </c>
      <c r="E165" s="14">
        <f t="shared" ref="E165:F165" si="56">SUM(E166)</f>
        <v>0</v>
      </c>
      <c r="F165" s="14">
        <f t="shared" si="56"/>
        <v>0</v>
      </c>
    </row>
    <row r="166" spans="2:11" ht="19.5" customHeight="1" x14ac:dyDescent="0.25">
      <c r="B166" s="10" t="s">
        <v>180</v>
      </c>
      <c r="C166" s="10" t="s">
        <v>181</v>
      </c>
      <c r="D166" s="14">
        <f>SUM(D167:D167)</f>
        <v>500</v>
      </c>
      <c r="E166" s="14">
        <f>SUM(E167:E167)</f>
        <v>0</v>
      </c>
      <c r="F166" s="14">
        <f>SUM(F167:F167)</f>
        <v>0</v>
      </c>
    </row>
    <row r="167" spans="2:11" ht="30" x14ac:dyDescent="0.25">
      <c r="B167" s="10"/>
      <c r="C167" s="10" t="s">
        <v>253</v>
      </c>
      <c r="D167" s="14">
        <v>500</v>
      </c>
      <c r="E167" s="14"/>
      <c r="F167" s="14"/>
    </row>
    <row r="168" spans="2:11" x14ac:dyDescent="0.25">
      <c r="B168" s="10"/>
      <c r="C168" s="10" t="s">
        <v>182</v>
      </c>
      <c r="D168" s="14">
        <f>SUM(D9+D104)</f>
        <v>4924270</v>
      </c>
      <c r="E168" s="14">
        <f>SUM(E9+E104)</f>
        <v>4176333</v>
      </c>
      <c r="F168" s="14">
        <f>SUM(F9+F104)</f>
        <v>3748512</v>
      </c>
    </row>
    <row r="169" spans="2:11" ht="15.75" x14ac:dyDescent="0.25">
      <c r="B169" s="5"/>
      <c r="C169" s="5"/>
      <c r="D169" s="6"/>
      <c r="E169" s="6"/>
      <c r="F169" s="6"/>
    </row>
    <row r="172" spans="2:11" x14ac:dyDescent="0.25">
      <c r="K172" s="15"/>
    </row>
  </sheetData>
  <mergeCells count="5">
    <mergeCell ref="C2:F2"/>
    <mergeCell ref="C3:F3"/>
    <mergeCell ref="B4:F4"/>
    <mergeCell ref="B6:B7"/>
    <mergeCell ref="C6:C7"/>
  </mergeCells>
  <pageMargins left="0.23622047244094491" right="0.23622047244094491" top="0.74803149606299213" bottom="0.15748031496062992" header="0.31496062992125984" footer="0.1574803149606299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2024-2026</vt:lpstr>
      <vt:lpstr>'2024-2026'!Область_печати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2023-12-28T13:41:08Z</dcterms:modified>
</cp:coreProperties>
</file>