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25"/>
  </bookViews>
  <sheets>
    <sheet name="2023-2025" sheetId="9" r:id="rId1"/>
  </sheets>
  <definedNames>
    <definedName name="_xlnm.Print_Area" localSheetId="0">'2023-2025'!$A$2:$F$218</definedName>
  </definedNames>
  <calcPr calcId="152511"/>
</workbook>
</file>

<file path=xl/calcChain.xml><?xml version="1.0" encoding="utf-8"?>
<calcChain xmlns="http://schemas.openxmlformats.org/spreadsheetml/2006/main">
  <c r="D204" i="9" l="1"/>
  <c r="D154" i="9" l="1"/>
  <c r="D117" i="9" l="1"/>
  <c r="D122" i="9" l="1"/>
  <c r="D212" i="9" l="1"/>
  <c r="D144" i="9" l="1"/>
  <c r="D65" i="9" l="1"/>
  <c r="F40" i="9"/>
  <c r="E40" i="9"/>
  <c r="D40" i="9"/>
  <c r="F16" i="9"/>
  <c r="E16" i="9"/>
  <c r="D16" i="9"/>
  <c r="F87" i="9" l="1"/>
  <c r="E87" i="9"/>
  <c r="D87" i="9"/>
  <c r="F212" i="9" l="1"/>
  <c r="E212" i="9"/>
  <c r="F136" i="9" l="1"/>
  <c r="E136" i="9"/>
  <c r="D136" i="9"/>
  <c r="F144" i="9"/>
  <c r="E144" i="9"/>
  <c r="F151" i="9"/>
  <c r="F150" i="9" s="1"/>
  <c r="E151" i="9"/>
  <c r="E150" i="9" s="1"/>
  <c r="D151" i="9"/>
  <c r="D150" i="9" s="1"/>
  <c r="F154" i="9"/>
  <c r="E154" i="9"/>
  <c r="F204" i="9" l="1"/>
  <c r="F203" i="9" s="1"/>
  <c r="F199" i="9" s="1"/>
  <c r="E204" i="9"/>
  <c r="E203" i="9" s="1"/>
  <c r="E199" i="9" s="1"/>
  <c r="D203" i="9"/>
  <c r="D199" i="9" s="1"/>
  <c r="F179" i="9"/>
  <c r="F178" i="9" s="1"/>
  <c r="E179" i="9"/>
  <c r="E178" i="9" s="1"/>
  <c r="D179" i="9"/>
  <c r="D178" i="9" s="1"/>
  <c r="F153" i="9"/>
  <c r="F143" i="9" s="1"/>
  <c r="E153" i="9"/>
  <c r="E143" i="9" s="1"/>
  <c r="D153" i="9"/>
  <c r="D143" i="9" s="1"/>
  <c r="F141" i="9"/>
  <c r="E141" i="9"/>
  <c r="D141" i="9"/>
  <c r="F140" i="9"/>
  <c r="E140" i="9"/>
  <c r="D140" i="9"/>
  <c r="F138" i="9"/>
  <c r="E138" i="9"/>
  <c r="D138" i="9"/>
  <c r="F134" i="9"/>
  <c r="F133" i="9" s="1"/>
  <c r="E134" i="9"/>
  <c r="E133" i="9" s="1"/>
  <c r="D134" i="9"/>
  <c r="D133" i="9" s="1"/>
  <c r="F131" i="9"/>
  <c r="F130" i="9" s="1"/>
  <c r="E131" i="9"/>
  <c r="E130" i="9" s="1"/>
  <c r="D131" i="9"/>
  <c r="D130" i="9" s="1"/>
  <c r="F127" i="9"/>
  <c r="F126" i="9" s="1"/>
  <c r="E127" i="9"/>
  <c r="E126" i="9" s="1"/>
  <c r="D127" i="9"/>
  <c r="D126" i="9" s="1"/>
  <c r="F119" i="9"/>
  <c r="F116" i="9" s="1"/>
  <c r="E119" i="9"/>
  <c r="E116" i="9" s="1"/>
  <c r="D119" i="9"/>
  <c r="D116" i="9" s="1"/>
  <c r="F114" i="9"/>
  <c r="E114" i="9"/>
  <c r="D114" i="9"/>
  <c r="F112" i="9"/>
  <c r="E112" i="9"/>
  <c r="D112" i="9"/>
  <c r="F109" i="9"/>
  <c r="E109" i="9"/>
  <c r="D109" i="9"/>
  <c r="F107" i="9"/>
  <c r="E107" i="9"/>
  <c r="D107" i="9"/>
  <c r="F105" i="9"/>
  <c r="E105" i="9"/>
  <c r="D105" i="9"/>
  <c r="F103" i="9"/>
  <c r="E103" i="9"/>
  <c r="D103" i="9"/>
  <c r="F101" i="9"/>
  <c r="E101" i="9"/>
  <c r="D101" i="9"/>
  <c r="F97" i="9"/>
  <c r="F96" i="9" s="1"/>
  <c r="E97" i="9"/>
  <c r="E96" i="9" s="1"/>
  <c r="D97" i="9"/>
  <c r="D96" i="9" s="1"/>
  <c r="F94" i="9"/>
  <c r="F93" i="9" s="1"/>
  <c r="E94" i="9"/>
  <c r="E93" i="9" s="1"/>
  <c r="D94" i="9"/>
  <c r="D93" i="9" s="1"/>
  <c r="F91" i="9"/>
  <c r="F90" i="9" s="1"/>
  <c r="E91" i="9"/>
  <c r="E90" i="9" s="1"/>
  <c r="D91" i="9"/>
  <c r="D90" i="9" s="1"/>
  <c r="F85" i="9"/>
  <c r="F84" i="9" s="1"/>
  <c r="E85" i="9"/>
  <c r="E84" i="9" s="1"/>
  <c r="D85" i="9"/>
  <c r="D84" i="9" s="1"/>
  <c r="F82" i="9"/>
  <c r="F81" i="9" s="1"/>
  <c r="E82" i="9"/>
  <c r="E81" i="9" s="1"/>
  <c r="D82" i="9"/>
  <c r="D81" i="9" s="1"/>
  <c r="F78" i="9"/>
  <c r="F75" i="9" s="1"/>
  <c r="F74" i="9" s="1"/>
  <c r="E78" i="9"/>
  <c r="E75" i="9" s="1"/>
  <c r="E74" i="9" s="1"/>
  <c r="D78" i="9"/>
  <c r="D75" i="9" s="1"/>
  <c r="D74" i="9" s="1"/>
  <c r="F72" i="9"/>
  <c r="E72" i="9"/>
  <c r="D72" i="9"/>
  <c r="F70" i="9"/>
  <c r="E70" i="9"/>
  <c r="D70" i="9"/>
  <c r="F67" i="9"/>
  <c r="E67" i="9"/>
  <c r="D67" i="9"/>
  <c r="F65" i="9"/>
  <c r="E65" i="9"/>
  <c r="F61" i="9"/>
  <c r="E61" i="9"/>
  <c r="D61" i="9"/>
  <c r="F59" i="9"/>
  <c r="E59" i="9"/>
  <c r="D59" i="9"/>
  <c r="F54" i="9"/>
  <c r="F53" i="9" s="1"/>
  <c r="E54" i="9"/>
  <c r="E53" i="9" s="1"/>
  <c r="D54" i="9"/>
  <c r="D53" i="9" s="1"/>
  <c r="F51" i="9"/>
  <c r="E51" i="9"/>
  <c r="D51" i="9"/>
  <c r="F49" i="9"/>
  <c r="E49" i="9"/>
  <c r="D49" i="9"/>
  <c r="F46" i="9"/>
  <c r="E46" i="9"/>
  <c r="D46" i="9"/>
  <c r="F42" i="9"/>
  <c r="E42" i="9"/>
  <c r="D42" i="9"/>
  <c r="F38" i="9"/>
  <c r="E38" i="9"/>
  <c r="D38" i="9"/>
  <c r="F36" i="9"/>
  <c r="E36" i="9"/>
  <c r="D36" i="9"/>
  <c r="F32" i="9"/>
  <c r="E32" i="9"/>
  <c r="D32" i="9"/>
  <c r="F30" i="9"/>
  <c r="E30" i="9"/>
  <c r="D30" i="9"/>
  <c r="F28" i="9"/>
  <c r="E28" i="9"/>
  <c r="D28" i="9"/>
  <c r="F26" i="9"/>
  <c r="E26" i="9"/>
  <c r="D26" i="9"/>
  <c r="F15" i="9"/>
  <c r="E15" i="9"/>
  <c r="D15" i="9"/>
  <c r="D58" i="9" l="1"/>
  <c r="F80" i="9"/>
  <c r="D80" i="9"/>
  <c r="E80" i="9"/>
  <c r="E35" i="9"/>
  <c r="E34" i="9" s="1"/>
  <c r="D129" i="9"/>
  <c r="D125" i="9" s="1"/>
  <c r="D124" i="9" s="1"/>
  <c r="E129" i="9"/>
  <c r="E125" i="9" s="1"/>
  <c r="E124" i="9" s="1"/>
  <c r="F129" i="9"/>
  <c r="F125" i="9" s="1"/>
  <c r="F124" i="9" s="1"/>
  <c r="F69" i="9"/>
  <c r="D35" i="9"/>
  <c r="D34" i="9" s="1"/>
  <c r="F48" i="9"/>
  <c r="F45" i="9" s="1"/>
  <c r="E25" i="9"/>
  <c r="E24" i="9" s="1"/>
  <c r="E48" i="9"/>
  <c r="E45" i="9" s="1"/>
  <c r="F111" i="9"/>
  <c r="F35" i="9"/>
  <c r="F34" i="9" s="1"/>
  <c r="F100" i="9"/>
  <c r="E69" i="9"/>
  <c r="D111" i="9"/>
  <c r="D69" i="9"/>
  <c r="E100" i="9"/>
  <c r="F58" i="9"/>
  <c r="F57" i="9" s="1"/>
  <c r="D100" i="9"/>
  <c r="D99" i="9" s="1"/>
  <c r="D25" i="9"/>
  <c r="D24" i="9" s="1"/>
  <c r="F25" i="9"/>
  <c r="F24" i="9" s="1"/>
  <c r="D48" i="9"/>
  <c r="D45" i="9" s="1"/>
  <c r="D89" i="9"/>
  <c r="E111" i="9"/>
  <c r="E89" i="9"/>
  <c r="F89" i="9"/>
  <c r="E58" i="9"/>
  <c r="E14" i="9" l="1"/>
  <c r="D14" i="9"/>
  <c r="D57" i="9"/>
  <c r="D56" i="9" s="1"/>
  <c r="E57" i="9"/>
  <c r="F14" i="9"/>
  <c r="F99" i="9"/>
  <c r="F56" i="9" s="1"/>
  <c r="E99" i="9"/>
  <c r="D13" i="9" l="1"/>
  <c r="D218" i="9" s="1"/>
  <c r="F13" i="9"/>
  <c r="F218" i="9" s="1"/>
  <c r="E56" i="9"/>
  <c r="E13" i="9" s="1"/>
  <c r="E218" i="9" s="1"/>
</calcChain>
</file>

<file path=xl/sharedStrings.xml><?xml version="1.0" encoding="utf-8"?>
<sst xmlns="http://schemas.openxmlformats.org/spreadsheetml/2006/main" count="367" uniqueCount="364">
  <si>
    <t>Код  доходов</t>
  </si>
  <si>
    <t>Наименование доходов</t>
  </si>
  <si>
    <t>Сумма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</si>
  <si>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</si>
  <si>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</si>
  <si>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</si>
  <si>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</si>
  <si>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</si>
  <si>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</si>
  <si>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</si>
  <si>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</si>
  <si>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</si>
  <si>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</si>
  <si>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</si>
  <si>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</si>
  <si>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</si>
  <si>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</si>
  <si>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</si>
  <si>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</si>
  <si>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</si>
  <si>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</si>
  <si>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</si>
  <si>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</si>
  <si>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</si>
  <si>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</si>
  <si>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</si>
  <si>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</si>
  <si>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</si>
  <si>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</si>
  <si>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</si>
  <si>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</si>
  <si>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</si>
  <si>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</si>
  <si>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</si>
  <si>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</si>
  <si>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</si>
  <si>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</si>
  <si>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</si>
  <si>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</si>
  <si>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</si>
  <si>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</si>
  <si>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</si>
  <si>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</si>
  <si>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</si>
  <si>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</si>
  <si>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</si>
  <si>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</si>
  <si>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</si>
  <si>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</si>
  <si>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</si>
  <si>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</si>
  <si>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</si>
  <si>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</si>
  <si>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</si>
  <si>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</si>
  <si>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</si>
  <si>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</si>
  <si>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</si>
  <si>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</si>
  <si>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</si>
  <si>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</si>
  <si>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</si>
  <si>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</si>
  <si>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</si>
  <si>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</si>
  <si>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</si>
  <si>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</si>
  <si>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</si>
  <si>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</si>
  <si>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</si>
  <si>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</si>
  <si>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</si>
  <si>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</si>
  <si>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</si>
  <si>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</si>
  <si>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</si>
  <si>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</si>
  <si>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</si>
  <si>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</si>
  <si>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</si>
  <si>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</si>
  <si>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</si>
  <si>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</si>
  <si>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</si>
  <si>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</si>
  <si>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</si>
  <si>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</si>
  <si>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</si>
  <si>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</si>
  <si>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</si>
  <si>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</si>
  <si>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</si>
  <si>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</si>
  <si>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</si>
  <si>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</si>
  <si>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</si>
  <si>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</si>
  <si>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</si>
  <si>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</si>
  <si>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</si>
  <si>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</si>
  <si>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</si>
  <si>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</si>
  <si>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</si>
  <si>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</si>
  <si>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</si>
  <si>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</si>
  <si>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</si>
  <si>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</si>
  <si>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</si>
  <si>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</si>
  <si>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</si>
  <si>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</si>
  <si>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</si>
  <si>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</si>
  <si>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</si>
  <si>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</si>
  <si>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</si>
  <si>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</si>
  <si>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</si>
  <si>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</si>
  <si>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</si>
  <si>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</si>
  <si>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</si>
  <si>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</si>
  <si>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</si>
  <si>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</si>
  <si>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</si>
  <si>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</si>
  <si>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</si>
  <si>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</si>
  <si>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</si>
  <si>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</si>
  <si>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</si>
  <si>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</si>
  <si>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</si>
  <si>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</si>
  <si>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</si>
  <si>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</si>
  <si>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</si>
  <si>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</si>
  <si>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</si>
  <si>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</si>
  <si>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</si>
  <si>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</si>
  <si>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</si>
  <si>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</si>
  <si>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</si>
  <si>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</si>
  <si>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</si>
  <si>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</si>
  <si>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</si>
  <si>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</si>
  <si>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</si>
  <si>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</si>
  <si>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</si>
  <si>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</si>
  <si>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</si>
  <si>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</si>
  <si>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</si>
  <si>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</si>
  <si>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</si>
  <si>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</si>
  <si>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</si>
  <si>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</si>
  <si>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</si>
  <si>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</si>
  <si>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</si>
  <si>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</si>
  <si>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</si>
  <si>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</si>
  <si>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</si>
  <si>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</si>
  <si>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</si>
  <si>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</si>
  <si>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</si>
  <si>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</si>
  <si>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</si>
  <si>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</si>
  <si>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</si>
  <si>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</si>
  <si>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</si>
  <si>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</si>
  <si>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 городских округов</t>
  </si>
  <si>
    <t>2 02 30 000 00 0000 150</t>
  </si>
  <si>
    <t>Субвенции бюджетам бюджетной системы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</si>
  <si>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</si>
  <si>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</si>
  <si>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</si>
  <si>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</si>
  <si>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</si>
  <si>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</si>
  <si>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</si>
  <si>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</si>
  <si>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</si>
  <si>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</si>
  <si>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</si>
  <si>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</si>
  <si>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</si>
  <si>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</si>
  <si>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</si>
  <si>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</si>
  <si>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</si>
  <si>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</si>
  <si>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</si>
  <si>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</si>
  <si>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</si>
  <si>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</si>
  <si>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</si>
  <si>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</si>
  <si>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</si>
  <si>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2023 год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</si>
  <si>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</si>
  <si>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</si>
  <si>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</si>
  <si>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</si>
  <si>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</si>
  <si>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</si>
  <si>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</si>
  <si>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ремонт подъездов в многоквартирных домах</t>
  </si>
  <si>
    <t>Субсидии на  мероприятия  по организации отдыха детей в каникулярное время</t>
  </si>
  <si>
    <t>Субсидии на софинансирование работ по капитальному ремонту и ремонту автомобильных дорог общего пользования местного значения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</si>
  <si>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</si>
  <si>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</si>
  <si>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</si>
  <si>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для осуществления государственных полномочий Московской области в области земельных отношений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</si>
  <si>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</si>
  <si>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</si>
  <si>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</si>
  <si>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</si>
  <si>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</si>
  <si>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</si>
  <si>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</si>
  <si>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</si>
  <si>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</si>
  <si>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2 02 25519 00 0000 150</t>
  </si>
  <si>
    <t>2 02 25519 04 0000 150</t>
  </si>
  <si>
    <t>Субсидии бюджетам на поддержку отрасли культуры</t>
  </si>
  <si>
    <t>Субсидии бюджетам городских округов  на поддержку отрасли культуры</t>
  </si>
  <si>
    <t>Субсидии на ремонт дворовых территорий</t>
  </si>
  <si>
    <t>Субсидии на создание и ремонт пешеходных коммуникаций</t>
  </si>
  <si>
    <t>Субсидии  на ямочный ремонт асфальтового покрытия дворовых территорий</t>
  </si>
  <si>
    <t>1 01 02 010 01 1000 110</t>
  </si>
  <si>
    <t>1 01 02 020 01 1000 110</t>
  </si>
  <si>
    <t>1 01 02 030 01 1000 110</t>
  </si>
  <si>
    <t>1 01 02 040 01 1000 110</t>
  </si>
  <si>
    <t>1 01 02080 01 1000 110</t>
  </si>
  <si>
    <t>1 05 01 011 01 1000 110</t>
  </si>
  <si>
    <t>1 05 01 021 01 1000 110</t>
  </si>
  <si>
    <t>1 05 04 010 02 1000 110</t>
  </si>
  <si>
    <t>1 06 01 020 04 1000 110</t>
  </si>
  <si>
    <t>1 06 06 032 04 1000 110</t>
  </si>
  <si>
    <t>1 06 06 042 04 1000 110</t>
  </si>
  <si>
    <t>1 08 03 010 01 1050 110</t>
  </si>
  <si>
    <t>1 12 01 010 01 6000 120</t>
  </si>
  <si>
    <t>1 12 01 030 01 6000 120</t>
  </si>
  <si>
    <t>1 12 01 041 01 6000 120</t>
  </si>
  <si>
    <t>1 16 01 203 01 9000 140</t>
  </si>
  <si>
    <t>1 16 01 193 01 0029 140</t>
  </si>
  <si>
    <t>1 16 10 123 01 0041 140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</si>
  <si>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</si>
  <si>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</si>
  <si>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1 11 08 000 00 0000 120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</si>
  <si>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</si>
  <si>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</si>
  <si>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</si>
  <si>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Поступлените доходов в бюджет городского округа Зарайск Московской области в 2023-2025 годах</t>
  </si>
  <si>
    <t>2025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</si>
  <si>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</si>
  <si>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Субсидия на создание доступной среды в муниципальных учреждениях культуры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</si>
  <si>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</si>
  <si>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Субсидия на софинансирование работ по капитальному ремонту автомобильных дорог к сельским населенным пунктам</t>
  </si>
  <si>
    <t>Субсидия на капитальный  ремонт сетей водоснабжения, водоотведения, теплоснабжения</t>
  </si>
  <si>
    <t>Субсидии на капитальные вложения в объекты общего образования</t>
  </si>
  <si>
    <t>Субсидия на строительство и реконструкцию объектов водоснабжения</t>
  </si>
  <si>
    <t>Субсидия на строительство и реконструкцию сетей водоснабжения, водоотведения, теплоснабжения</t>
  </si>
  <si>
    <t>Субсидия на приобретение коммунальной техники</t>
  </si>
  <si>
    <t>Субсидия на благоустройство общественных территорий в малых городах и исторических поселениях - победителях Всеросийского конкурса лучших проектов создания комфортной городской среды</t>
  </si>
  <si>
    <t>Субсидии на обустройство и установку детских игровых площадок на территории муниципальных образований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</si>
  <si>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</si>
  <si>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</si>
  <si>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</si>
  <si>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Субсидия на строительство и реконструкцию объектов теплоснабжения</t>
  </si>
  <si>
    <t>Субсидия на капитальный  ремонт объектов теплоснабжения</t>
  </si>
  <si>
    <t>Субсиди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</si>
  <si>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приобретение автобусов для доставки обучающихся в общеобразовательные организации, расположенные в сельских населенных пунктах 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</si>
  <si>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</si>
  <si>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Субсидии на  софинансирование мероприятий  по ремонту детских оздоровительных лагерей, находящихся в собственности муниципальных образований Московской области</t>
  </si>
  <si>
    <t>Субвенции на обеспечение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</si>
  <si>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Субвенции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</si>
  <si>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Субвенции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</si>
  <si>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</si>
  <si>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</si>
  <si>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Иные межбюджетные транcферты на обеспечение условий для функционирования  центров образования естественно-научной и технологической направленностей</t>
  </si>
  <si>
    <t>Субсидия на устройство систем наружного освещения в рамках реализации проекта «Светлый город»</t>
  </si>
  <si>
    <t>Субсидия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</si>
  <si>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Иные межбюджетные транcферты насоздание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</si>
  <si>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Налог, взимаемый в связи с применением специального налогового режима "Автоматизированная упрощенная система налогообложения"
</t>
  </si>
  <si>
    <t xml:space="preserve">Субсидия на 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</t>
  </si>
  <si>
    <t>2 02 35 179 04 0000 150</t>
  </si>
  <si>
    <t xml:space="preserve">1 05 07000 01 1000 110 </t>
  </si>
  <si>
    <t>Приложение 1  к решению Совета депутатов городского округа Зарайск Московской области №6/1   от15  декабря 2022г. "О бюджете городского округа Зарайск Московской области на 2023 год и на плановый период 2024 и 2025 годов"</t>
  </si>
  <si>
    <t>Субвенции бюджетам городских округов на проведение мероприятий по 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</si>
  <si>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Субсидия на капитальный ремонт гидротехнических сооружений, находящихся в муниципальной собственности, в том числе разработку проектной документации </t>
  </si>
  <si>
    <t>2 02 25 786 04 0000 150</t>
  </si>
  <si>
    <t>2 02 25 424 04 0000 150</t>
  </si>
  <si>
    <t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</si>
  <si>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2 02 45 424 00 0000 150 </t>
  </si>
  <si>
    <t>2 02 45 424 04 0000 150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</si>
  <si>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</si>
  <si>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</si>
  <si>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2 02 25 786 00 0000 150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</si>
  <si>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</si>
  <si>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</si>
  <si>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2 19 00 000 00 0000 000</t>
  </si>
  <si>
    <t>2 19 35 176 04 0000 150</t>
  </si>
  <si>
    <t>2 19 60 010 04 0000 150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</si>
  <si>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</si>
  <si>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</si>
  <si>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</si>
  <si>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</si>
  <si>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</si>
  <si>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</si>
  <si>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</si>
  <si>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Субвенции для осуществления отдельных государственных полномочий в части присвоения адресов объектам адресации и  согласования перепланировки помещений в многоквартирном доме</t>
  </si>
  <si>
    <t>Иные межбюджетные транcферты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территории Московской области</t>
  </si>
  <si>
    <t>Иные межбюджетные транcферты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</si>
  <si>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1 01 02 130 01 1000 110</t>
  </si>
  <si>
    <t>1 01 02 140 01 1000 110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</si>
  <si>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</si>
  <si>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</si>
  <si>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1 05 03 000 01 0000 110</t>
  </si>
  <si>
    <t>1 05 03 010 01 1000 110</t>
  </si>
  <si>
    <t>ЕДИНЫЙ СЕЛЬСКОХОЗЯЙСТВЕННЫЙ НАЛОГ</t>
  </si>
  <si>
    <t>Единый сельскохозяйственный налог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</si>
  <si>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</si>
  <si>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</si>
  <si>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</si>
  <si>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</si>
  <si>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Суммы пеней, установленных Налоговым кодексом Российской Федерации, распределяемые в соответствии с подпунктом 1 пункта 11 статьи 46 Бюджетного кодекса Российской Федерации</t>
  </si>
  <si>
    <t>1 16 17 000 14 0000 140</t>
  </si>
  <si>
    <t xml:space="preserve">Субсидии на реализацию программ формирования современной городской среды в части благоустройства общественных территорий </t>
  </si>
  <si>
    <t>2 19 25 555 04 000 150</t>
  </si>
  <si>
    <t>Возврат остатков субсидий на реализацию программ формирование современной городской среды из бюджетов городских округов</t>
  </si>
  <si>
    <t>2 19 35 120 04 0000 150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</si>
  <si>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субъектов Российской Федерации</t>
  </si>
  <si>
    <t>2 19 35 303 04 0000 150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</si>
  <si>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</si>
  <si>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1 17 00 000 00 0000 000</t>
  </si>
  <si>
    <t>ПРОЧИЕ НЕНАЛОГОВЫЕ ДОХОДЫ</t>
  </si>
  <si>
    <t>1 17 05 040 04 0000 180</t>
  </si>
  <si>
    <t>Прочие неналоговые доходы бюджетов городских округов</t>
  </si>
  <si>
    <t>Иные межбюджетные транcферты на приобретение специальной дорожно-строительной техники (машин)</t>
  </si>
  <si>
    <t>Иные межбюджетные транcферты на 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</si>
  <si>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1 16 07 090 04 0000 140</t>
  </si>
  <si>
    <t>1 16 10 032 04 0000 140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</si>
  <si>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</si>
  <si>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1 16 10 030 04 0000 140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</si>
  <si>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</si>
  <si>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</t>
  </si>
  <si>
    <t>Приложение 1  к решению Совета депутатов городского округа Зарайск Московской области №13/3 от            2023г. 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на плановый период 2024 и 2025 годов"</t>
  </si>
  <si>
    <t>Субсиди на реализацию на территориях муниципальных образований проектов граждан, сформированных в рамках практик инициативного бюджетирования</t>
  </si>
  <si>
    <t>Иные межбюджетные транcферты на сохранение достигнутого уровня заработной платы отдельных категорий работников в сферах здравоохранения, культуры</t>
  </si>
  <si>
    <t>Иные межбюджетные транcферты на 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</si>
</sst>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/>
    <xf numFmtId="3" fontId="0" fillId="2" borderId="0" xfId="0" applyNumberFormat="1" applyFill="1"/>
    <xf numFmtId="0" fontId="3" fillId="2" borderId="0" xfId="0" applyFont="1" applyFill="1"/>
    <xf numFmtId="3" fontId="3" fillId="2" borderId="0" xfId="0" applyNumberFormat="1" applyFont="1" applyFill="1"/>
    <xf numFmtId="3" fontId="4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vertical="top"/>
    </xf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0" xfId="0" applyNumberFormat="1" applyFont="1" applyFill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G222"/>
  <sheetViews>
    <sheetView tabSelected="1" view="pageBreakPreview" topLeftCell="A166" zoomScaleNormal="100" zoomScaleSheetLayoutView="100" workbookViewId="0">
      <selection activeCell="I201" sqref="I201"/>
    </sheetView>
  </sheetViews>
  <sheetFormatPr defaultRowHeight="15" x14ac:dyDescent="0.25"/>
  <cols>
    <col min="1" max="1" width="4.42578125" style="1" customWidth="1"/>
    <col min="2" max="2" width="21.28515625" style="1" customWidth="1"/>
    <col min="3" max="3" width="78.140625" style="1" customWidth="1"/>
    <col min="4" max="5" width="9.28515625" style="4" customWidth="1"/>
    <col min="6" max="6" width="9.42578125" style="4" customWidth="1"/>
    <col min="7" max="16384" width="9.140625" style="1"/>
  </cols>
  <sheetData>
    <row r="2" spans="2:33" x14ac:dyDescent="0.25">
      <c r="B2" s="17"/>
      <c r="C2" s="23" t="s">
        <v>360</v>
      </c>
      <c r="D2" s="23"/>
      <c r="E2" s="23"/>
      <c r="F2" s="23"/>
    </row>
    <row r="3" spans="2:33" x14ac:dyDescent="0.25">
      <c r="B3" s="17"/>
      <c r="C3" s="23"/>
      <c r="D3" s="23"/>
      <c r="E3" s="23"/>
      <c r="F3" s="23"/>
    </row>
    <row r="4" spans="2:33" x14ac:dyDescent="0.25">
      <c r="B4" s="17"/>
      <c r="C4" s="23"/>
      <c r="D4" s="23"/>
      <c r="E4" s="23"/>
      <c r="F4" s="23"/>
    </row>
    <row r="5" spans="2:33" ht="29.25" customHeight="1" x14ac:dyDescent="0.25">
      <c r="B5" s="17"/>
      <c r="C5" s="23"/>
      <c r="D5" s="23"/>
      <c r="E5" s="23"/>
      <c r="F5" s="23"/>
    </row>
    <row r="6" spans="2:33" ht="20.25" customHeight="1" x14ac:dyDescent="0.25">
      <c r="B6" s="17"/>
      <c r="C6" s="24"/>
      <c r="D6" s="24"/>
      <c r="E6" s="24"/>
      <c r="F6" s="24"/>
    </row>
    <row r="7" spans="2:33" ht="61.5" customHeight="1" x14ac:dyDescent="0.25">
      <c r="B7" s="17"/>
      <c r="C7" s="24" t="s">
        <v>301</v>
      </c>
      <c r="D7" s="24"/>
      <c r="E7" s="24"/>
      <c r="F7" s="24"/>
    </row>
    <row r="8" spans="2:33" x14ac:dyDescent="0.25">
      <c r="B8" s="25" t="s">
        <v>266</v>
      </c>
      <c r="C8" s="25"/>
      <c r="D8" s="25"/>
      <c r="E8" s="25"/>
      <c r="F8" s="2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x14ac:dyDescent="0.25">
      <c r="B9" s="18"/>
      <c r="C9" s="18"/>
      <c r="D9" s="19"/>
      <c r="E9" s="20"/>
      <c r="F9" s="19" t="s">
        <v>200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3" x14ac:dyDescent="0.25">
      <c r="B10" s="26" t="s">
        <v>0</v>
      </c>
      <c r="C10" s="26" t="s">
        <v>1</v>
      </c>
      <c r="D10" s="13" t="s">
        <v>2</v>
      </c>
      <c r="E10" s="13" t="s">
        <v>2</v>
      </c>
      <c r="F10" s="13" t="s">
        <v>199</v>
      </c>
    </row>
    <row r="11" spans="2:33" ht="28.5" x14ac:dyDescent="0.25">
      <c r="B11" s="26"/>
      <c r="C11" s="26"/>
      <c r="D11" s="7" t="s">
        <v>211</v>
      </c>
      <c r="E11" s="7" t="s">
        <v>212</v>
      </c>
      <c r="F11" s="7" t="s">
        <v>267</v>
      </c>
    </row>
    <row r="12" spans="2:33" x14ac:dyDescent="0.25">
      <c r="B12" s="8">
        <v>1</v>
      </c>
      <c r="C12" s="8">
        <v>2</v>
      </c>
      <c r="D12" s="9">
        <v>3</v>
      </c>
      <c r="E12" s="9">
        <v>4</v>
      </c>
      <c r="F12" s="9">
        <v>5</v>
      </c>
    </row>
    <row r="13" spans="2:33" x14ac:dyDescent="0.25">
      <c r="B13" s="10"/>
      <c r="C13" s="10" t="s">
        <v>3</v>
      </c>
      <c r="D13" s="14">
        <f>SUM(D14+D56)</f>
        <v>1007939</v>
      </c>
      <c r="E13" s="14">
        <f>SUM(E14+E56)</f>
        <v>993610</v>
      </c>
      <c r="F13" s="14">
        <f>SUM(F14+F56)</f>
        <v>1059384</v>
      </c>
    </row>
    <row r="14" spans="2:33" x14ac:dyDescent="0.25">
      <c r="B14" s="10"/>
      <c r="C14" s="10" t="s">
        <v>4</v>
      </c>
      <c r="D14" s="14">
        <f>SUM(D15+D24+D34+D45+D53)</f>
        <v>882653</v>
      </c>
      <c r="E14" s="14">
        <f>SUM(E15+E24+E34+E45+E53)</f>
        <v>930124</v>
      </c>
      <c r="F14" s="14">
        <f>SUM(F15+F24+F34+F45+F53)</f>
        <v>995118</v>
      </c>
    </row>
    <row r="15" spans="2:33" ht="16.5" customHeight="1" x14ac:dyDescent="0.25">
      <c r="B15" s="10" t="s">
        <v>5</v>
      </c>
      <c r="C15" s="10" t="s">
        <v>6</v>
      </c>
      <c r="D15" s="14">
        <f>SUM(D16)</f>
        <v>679502</v>
      </c>
      <c r="E15" s="14">
        <f t="shared" ref="E15" si="0">SUM(E16)</f>
        <v>710036</v>
      </c>
      <c r="F15" s="14">
        <f>SUM(F16)</f>
        <v>757628</v>
      </c>
    </row>
    <row r="16" spans="2:33" ht="18" customHeight="1" x14ac:dyDescent="0.25">
      <c r="B16" s="10" t="s">
        <v>7</v>
      </c>
      <c r="C16" s="10" t="s">
        <v>8</v>
      </c>
      <c r="D16" s="14">
        <f>SUM(D17:D23)</f>
        <v>679502</v>
      </c>
      <c r="E16" s="14">
        <f t="shared" ref="E16:F16" si="1">SUM(E17:E23)</f>
        <v>710036</v>
      </c>
      <c r="F16" s="14">
        <f t="shared" si="1"/>
        <v>757628</v>
      </c>
    </row>
    <row r="17" spans="2:6" ht="60" x14ac:dyDescent="0.25">
      <c r="B17" s="10" t="s">
        <v>242</v>
      </c>
      <c r="C17" s="10" t="s">
        <v>9</v>
      </c>
      <c r="D17" s="14">
        <v>617087</v>
      </c>
      <c r="E17" s="14">
        <v>650623</v>
      </c>
      <c r="F17" s="14">
        <v>693293</v>
      </c>
    </row>
    <row r="18" spans="2:6" ht="74.25" customHeight="1" x14ac:dyDescent="0.25">
      <c r="B18" s="10" t="s">
        <v>243</v>
      </c>
      <c r="C18" s="10" t="s">
        <v>10</v>
      </c>
      <c r="D18" s="14">
        <v>3000</v>
      </c>
      <c r="E18" s="14">
        <v>6000</v>
      </c>
      <c r="F18" s="14">
        <v>7000</v>
      </c>
    </row>
    <row r="19" spans="2:6" ht="30" x14ac:dyDescent="0.25">
      <c r="B19" s="10" t="s">
        <v>244</v>
      </c>
      <c r="C19" s="10" t="s">
        <v>11</v>
      </c>
      <c r="D19" s="14">
        <v>13700</v>
      </c>
      <c r="E19" s="14">
        <v>10000</v>
      </c>
      <c r="F19" s="14">
        <v>11000</v>
      </c>
    </row>
    <row r="20" spans="2:6" ht="59.25" customHeight="1" x14ac:dyDescent="0.25">
      <c r="B20" s="10" t="s">
        <v>245</v>
      </c>
      <c r="C20" s="10" t="s">
        <v>12</v>
      </c>
      <c r="D20" s="14">
        <v>33726</v>
      </c>
      <c r="E20" s="14">
        <v>42376</v>
      </c>
      <c r="F20" s="14">
        <v>45228</v>
      </c>
    </row>
    <row r="21" spans="2:6" ht="75" customHeight="1" x14ac:dyDescent="0.25">
      <c r="B21" s="10" t="s">
        <v>246</v>
      </c>
      <c r="C21" s="10" t="s">
        <v>210</v>
      </c>
      <c r="D21" s="14">
        <v>5189</v>
      </c>
      <c r="E21" s="14">
        <v>1037</v>
      </c>
      <c r="F21" s="14">
        <v>1107</v>
      </c>
    </row>
    <row r="22" spans="2:6" ht="47.25" customHeight="1" x14ac:dyDescent="0.25">
      <c r="B22" s="10" t="s">
        <v>327</v>
      </c>
      <c r="C22" s="10" t="s">
        <v>329</v>
      </c>
      <c r="D22" s="14">
        <v>3800</v>
      </c>
      <c r="E22" s="14"/>
      <c r="F22" s="14"/>
    </row>
    <row r="23" spans="2:6" ht="45" customHeight="1" x14ac:dyDescent="0.25">
      <c r="B23" s="10" t="s">
        <v>328</v>
      </c>
      <c r="C23" s="10" t="s">
        <v>330</v>
      </c>
      <c r="D23" s="14">
        <v>3000</v>
      </c>
      <c r="E23" s="14"/>
      <c r="F23" s="14"/>
    </row>
    <row r="24" spans="2:6" ht="30" x14ac:dyDescent="0.25">
      <c r="B24" s="10" t="s">
        <v>13</v>
      </c>
      <c r="C24" s="10" t="s">
        <v>14</v>
      </c>
      <c r="D24" s="14">
        <f t="shared" ref="D24:F24" si="2">SUM(D25)</f>
        <v>45563</v>
      </c>
      <c r="E24" s="14">
        <f t="shared" si="2"/>
        <v>49670</v>
      </c>
      <c r="F24" s="14">
        <f t="shared" si="2"/>
        <v>52565</v>
      </c>
    </row>
    <row r="25" spans="2:6" ht="30" x14ac:dyDescent="0.25">
      <c r="B25" s="10" t="s">
        <v>15</v>
      </c>
      <c r="C25" s="10" t="s">
        <v>16</v>
      </c>
      <c r="D25" s="14">
        <f>SUM(D26+D28+D30+D32)</f>
        <v>45563</v>
      </c>
      <c r="E25" s="14">
        <f t="shared" ref="E25:F25" si="3">SUM(E26+E28+E30+E32)</f>
        <v>49670</v>
      </c>
      <c r="F25" s="14">
        <f t="shared" si="3"/>
        <v>52565</v>
      </c>
    </row>
    <row r="26" spans="2:6" ht="46.5" customHeight="1" x14ac:dyDescent="0.25">
      <c r="B26" s="10" t="s">
        <v>17</v>
      </c>
      <c r="C26" s="10" t="s">
        <v>18</v>
      </c>
      <c r="D26" s="14">
        <f>SUM(D27)</f>
        <v>21970</v>
      </c>
      <c r="E26" s="14">
        <f t="shared" ref="E26:F26" si="4">SUM(E27)</f>
        <v>24069</v>
      </c>
      <c r="F26" s="14">
        <f t="shared" si="4"/>
        <v>25531</v>
      </c>
    </row>
    <row r="27" spans="2:6" ht="76.5" customHeight="1" x14ac:dyDescent="0.25">
      <c r="B27" s="10" t="s">
        <v>19</v>
      </c>
      <c r="C27" s="10" t="s">
        <v>20</v>
      </c>
      <c r="D27" s="14">
        <v>21970</v>
      </c>
      <c r="E27" s="14">
        <v>24069</v>
      </c>
      <c r="F27" s="14">
        <v>25531</v>
      </c>
    </row>
    <row r="28" spans="2:6" ht="60" x14ac:dyDescent="0.25">
      <c r="B28" s="10" t="s">
        <v>21</v>
      </c>
      <c r="C28" s="10" t="s">
        <v>22</v>
      </c>
      <c r="D28" s="14">
        <f>SUM(D29)</f>
        <v>126</v>
      </c>
      <c r="E28" s="14">
        <f t="shared" ref="E28:F28" si="5">SUM(E29)</f>
        <v>137</v>
      </c>
      <c r="F28" s="14">
        <f t="shared" si="5"/>
        <v>146</v>
      </c>
    </row>
    <row r="29" spans="2:6" ht="90" x14ac:dyDescent="0.25">
      <c r="B29" s="10" t="s">
        <v>23</v>
      </c>
      <c r="C29" s="10" t="s">
        <v>24</v>
      </c>
      <c r="D29" s="14">
        <v>126</v>
      </c>
      <c r="E29" s="14">
        <v>137</v>
      </c>
      <c r="F29" s="14">
        <v>146</v>
      </c>
    </row>
    <row r="30" spans="2:6" ht="60" x14ac:dyDescent="0.25">
      <c r="B30" s="10" t="s">
        <v>25</v>
      </c>
      <c r="C30" s="10" t="s">
        <v>26</v>
      </c>
      <c r="D30" s="14">
        <f>SUM(D31)</f>
        <v>26038</v>
      </c>
      <c r="E30" s="14">
        <f t="shared" ref="E30:F30" si="6">SUM(E31)</f>
        <v>28244</v>
      </c>
      <c r="F30" s="14">
        <f t="shared" si="6"/>
        <v>29668</v>
      </c>
    </row>
    <row r="31" spans="2:6" ht="74.25" customHeight="1" x14ac:dyDescent="0.25">
      <c r="B31" s="10" t="s">
        <v>27</v>
      </c>
      <c r="C31" s="10" t="s">
        <v>28</v>
      </c>
      <c r="D31" s="14">
        <v>26038</v>
      </c>
      <c r="E31" s="14">
        <v>28244</v>
      </c>
      <c r="F31" s="14">
        <v>29668</v>
      </c>
    </row>
    <row r="32" spans="2:6" ht="60" x14ac:dyDescent="0.25">
      <c r="B32" s="10" t="s">
        <v>29</v>
      </c>
      <c r="C32" s="10" t="s">
        <v>30</v>
      </c>
      <c r="D32" s="14">
        <f>SUM(D33)</f>
        <v>-2571</v>
      </c>
      <c r="E32" s="14">
        <f t="shared" ref="E32:F32" si="7">SUM(E33)</f>
        <v>-2780</v>
      </c>
      <c r="F32" s="14">
        <f t="shared" si="7"/>
        <v>-2780</v>
      </c>
    </row>
    <row r="33" spans="2:6" ht="74.25" customHeight="1" x14ac:dyDescent="0.25">
      <c r="B33" s="10" t="s">
        <v>31</v>
      </c>
      <c r="C33" s="10" t="s">
        <v>32</v>
      </c>
      <c r="D33" s="14">
        <v>-2571</v>
      </c>
      <c r="E33" s="14">
        <v>-2780</v>
      </c>
      <c r="F33" s="14">
        <v>-2780</v>
      </c>
    </row>
    <row r="34" spans="2:6" ht="15.75" customHeight="1" x14ac:dyDescent="0.25">
      <c r="B34" s="10" t="s">
        <v>33</v>
      </c>
      <c r="C34" s="10" t="s">
        <v>34</v>
      </c>
      <c r="D34" s="14">
        <f>SUM(D35+D40+D42+D44)</f>
        <v>84010</v>
      </c>
      <c r="E34" s="14">
        <f t="shared" ref="E34:F34" si="8">SUM(E35+E40+E42+E44)</f>
        <v>95163</v>
      </c>
      <c r="F34" s="14">
        <f t="shared" si="8"/>
        <v>108051</v>
      </c>
    </row>
    <row r="35" spans="2:6" ht="18.75" customHeight="1" x14ac:dyDescent="0.25">
      <c r="B35" s="10" t="s">
        <v>35</v>
      </c>
      <c r="C35" s="10" t="s">
        <v>36</v>
      </c>
      <c r="D35" s="14">
        <f>SUM(D36+D38)</f>
        <v>70546</v>
      </c>
      <c r="E35" s="14">
        <f t="shared" ref="E35:F35" si="9">SUM(E36+E38)</f>
        <v>80771</v>
      </c>
      <c r="F35" s="14">
        <f t="shared" si="9"/>
        <v>92537</v>
      </c>
    </row>
    <row r="36" spans="2:6" ht="30" x14ac:dyDescent="0.25">
      <c r="B36" s="10" t="s">
        <v>37</v>
      </c>
      <c r="C36" s="10" t="s">
        <v>38</v>
      </c>
      <c r="D36" s="14">
        <f>SUM(D37)</f>
        <v>50603</v>
      </c>
      <c r="E36" s="14">
        <f t="shared" ref="E36:F36" si="10">SUM(E37)</f>
        <v>58000</v>
      </c>
      <c r="F36" s="14">
        <f t="shared" si="10"/>
        <v>67000</v>
      </c>
    </row>
    <row r="37" spans="2:6" ht="30" x14ac:dyDescent="0.25">
      <c r="B37" s="10" t="s">
        <v>247</v>
      </c>
      <c r="C37" s="10" t="s">
        <v>38</v>
      </c>
      <c r="D37" s="14">
        <v>50603</v>
      </c>
      <c r="E37" s="14">
        <v>58000</v>
      </c>
      <c r="F37" s="14">
        <v>67000</v>
      </c>
    </row>
    <row r="38" spans="2:6" ht="30" x14ac:dyDescent="0.25">
      <c r="B38" s="10" t="s">
        <v>39</v>
      </c>
      <c r="C38" s="10" t="s">
        <v>40</v>
      </c>
      <c r="D38" s="14">
        <f>SUM(D39)</f>
        <v>19943</v>
      </c>
      <c r="E38" s="14">
        <f>SUM(E39)</f>
        <v>22771</v>
      </c>
      <c r="F38" s="14">
        <f t="shared" ref="F38" si="11">SUM(F39)</f>
        <v>25537</v>
      </c>
    </row>
    <row r="39" spans="2:6" ht="30" x14ac:dyDescent="0.25">
      <c r="B39" s="10" t="s">
        <v>248</v>
      </c>
      <c r="C39" s="10" t="s">
        <v>40</v>
      </c>
      <c r="D39" s="14">
        <v>19943</v>
      </c>
      <c r="E39" s="14">
        <v>22771</v>
      </c>
      <c r="F39" s="14">
        <v>25537</v>
      </c>
    </row>
    <row r="40" spans="2:6" ht="18" customHeight="1" x14ac:dyDescent="0.25">
      <c r="B40" s="10" t="s">
        <v>331</v>
      </c>
      <c r="C40" s="10" t="s">
        <v>333</v>
      </c>
      <c r="D40" s="14">
        <f>SUM(D41)</f>
        <v>1200</v>
      </c>
      <c r="E40" s="14">
        <f t="shared" ref="E40:F40" si="12">SUM(E41)</f>
        <v>0</v>
      </c>
      <c r="F40" s="14">
        <f t="shared" si="12"/>
        <v>0</v>
      </c>
    </row>
    <row r="41" spans="2:6" ht="18" customHeight="1" x14ac:dyDescent="0.25">
      <c r="B41" s="10" t="s">
        <v>332</v>
      </c>
      <c r="C41" s="10" t="s">
        <v>334</v>
      </c>
      <c r="D41" s="14">
        <v>1200</v>
      </c>
      <c r="E41" s="14"/>
      <c r="F41" s="14"/>
    </row>
    <row r="42" spans="2:6" x14ac:dyDescent="0.25">
      <c r="B42" s="10" t="s">
        <v>41</v>
      </c>
      <c r="C42" s="10" t="s">
        <v>42</v>
      </c>
      <c r="D42" s="14">
        <f>SUM(D43)</f>
        <v>12155</v>
      </c>
      <c r="E42" s="14">
        <f t="shared" ref="E42:F42" si="13">SUM(E43)</f>
        <v>14372</v>
      </c>
      <c r="F42" s="14">
        <f t="shared" si="13"/>
        <v>15494</v>
      </c>
    </row>
    <row r="43" spans="2:6" ht="30" x14ac:dyDescent="0.25">
      <c r="B43" s="10" t="s">
        <v>249</v>
      </c>
      <c r="C43" s="10" t="s">
        <v>43</v>
      </c>
      <c r="D43" s="14">
        <v>12155</v>
      </c>
      <c r="E43" s="14">
        <v>14372</v>
      </c>
      <c r="F43" s="14">
        <v>15494</v>
      </c>
    </row>
    <row r="44" spans="2:6" ht="28.5" customHeight="1" x14ac:dyDescent="0.25">
      <c r="B44" s="10" t="s">
        <v>300</v>
      </c>
      <c r="C44" s="10" t="s">
        <v>297</v>
      </c>
      <c r="D44" s="14">
        <v>109</v>
      </c>
      <c r="E44" s="14">
        <v>20</v>
      </c>
      <c r="F44" s="14">
        <v>20</v>
      </c>
    </row>
    <row r="45" spans="2:6" ht="16.5" customHeight="1" x14ac:dyDescent="0.25">
      <c r="B45" s="10" t="s">
        <v>44</v>
      </c>
      <c r="C45" s="10" t="s">
        <v>45</v>
      </c>
      <c r="D45" s="14">
        <f>SUM(D46+D48)</f>
        <v>67880</v>
      </c>
      <c r="E45" s="14">
        <f t="shared" ref="E45:F45" si="14">SUM(E46+E48)</f>
        <v>69061</v>
      </c>
      <c r="F45" s="14">
        <f t="shared" si="14"/>
        <v>70302</v>
      </c>
    </row>
    <row r="46" spans="2:6" ht="18" customHeight="1" x14ac:dyDescent="0.25">
      <c r="B46" s="10" t="s">
        <v>46</v>
      </c>
      <c r="C46" s="10" t="s">
        <v>47</v>
      </c>
      <c r="D46" s="14">
        <f>SUM(D47)</f>
        <v>23526</v>
      </c>
      <c r="E46" s="14">
        <f t="shared" ref="E46:F46" si="15">SUM(E47)</f>
        <v>24707</v>
      </c>
      <c r="F46" s="14">
        <f t="shared" si="15"/>
        <v>25948</v>
      </c>
    </row>
    <row r="47" spans="2:6" ht="30" x14ac:dyDescent="0.25">
      <c r="B47" s="10" t="s">
        <v>250</v>
      </c>
      <c r="C47" s="10" t="s">
        <v>48</v>
      </c>
      <c r="D47" s="14">
        <v>23526</v>
      </c>
      <c r="E47" s="14">
        <v>24707</v>
      </c>
      <c r="F47" s="14">
        <v>25948</v>
      </c>
    </row>
    <row r="48" spans="2:6" ht="16.5" customHeight="1" x14ac:dyDescent="0.25">
      <c r="B48" s="10" t="s">
        <v>49</v>
      </c>
      <c r="C48" s="10" t="s">
        <v>50</v>
      </c>
      <c r="D48" s="14">
        <f>SUM(D49+D51)</f>
        <v>44354</v>
      </c>
      <c r="E48" s="14">
        <f t="shared" ref="E48:F48" si="16">SUM(E49+E51)</f>
        <v>44354</v>
      </c>
      <c r="F48" s="14">
        <f t="shared" si="16"/>
        <v>44354</v>
      </c>
    </row>
    <row r="49" spans="2:6" ht="18" customHeight="1" x14ac:dyDescent="0.25">
      <c r="B49" s="10" t="s">
        <v>51</v>
      </c>
      <c r="C49" s="10" t="s">
        <v>52</v>
      </c>
      <c r="D49" s="14">
        <f>SUM(D50)</f>
        <v>26024</v>
      </c>
      <c r="E49" s="14">
        <f t="shared" ref="E49:F49" si="17">SUM(E50)</f>
        <v>26024</v>
      </c>
      <c r="F49" s="14">
        <f t="shared" si="17"/>
        <v>26024</v>
      </c>
    </row>
    <row r="50" spans="2:6" ht="30" x14ac:dyDescent="0.25">
      <c r="B50" s="10" t="s">
        <v>251</v>
      </c>
      <c r="C50" s="10" t="s">
        <v>53</v>
      </c>
      <c r="D50" s="14">
        <v>26024</v>
      </c>
      <c r="E50" s="14">
        <v>26024</v>
      </c>
      <c r="F50" s="14">
        <v>26024</v>
      </c>
    </row>
    <row r="51" spans="2:6" ht="16.5" customHeight="1" x14ac:dyDescent="0.25">
      <c r="B51" s="10" t="s">
        <v>54</v>
      </c>
      <c r="C51" s="10" t="s">
        <v>55</v>
      </c>
      <c r="D51" s="14">
        <f>SUM(D52)</f>
        <v>18330</v>
      </c>
      <c r="E51" s="14">
        <f t="shared" ref="E51:F51" si="18">SUM(E52)</f>
        <v>18330</v>
      </c>
      <c r="F51" s="14">
        <f t="shared" si="18"/>
        <v>18330</v>
      </c>
    </row>
    <row r="52" spans="2:6" ht="30" x14ac:dyDescent="0.25">
      <c r="B52" s="10" t="s">
        <v>252</v>
      </c>
      <c r="C52" s="10" t="s">
        <v>56</v>
      </c>
      <c r="D52" s="14">
        <v>18330</v>
      </c>
      <c r="E52" s="14">
        <v>18330</v>
      </c>
      <c r="F52" s="14">
        <v>18330</v>
      </c>
    </row>
    <row r="53" spans="2:6" ht="15.75" customHeight="1" x14ac:dyDescent="0.25">
      <c r="B53" s="10" t="s">
        <v>57</v>
      </c>
      <c r="C53" s="10" t="s">
        <v>58</v>
      </c>
      <c r="D53" s="14">
        <f>SUM(D54)</f>
        <v>5698</v>
      </c>
      <c r="E53" s="14">
        <f t="shared" ref="E53:F54" si="19">SUM(E54)</f>
        <v>6194</v>
      </c>
      <c r="F53" s="14">
        <f t="shared" si="19"/>
        <v>6572</v>
      </c>
    </row>
    <row r="54" spans="2:6" ht="30" x14ac:dyDescent="0.25">
      <c r="B54" s="10" t="s">
        <v>59</v>
      </c>
      <c r="C54" s="10" t="s">
        <v>60</v>
      </c>
      <c r="D54" s="14">
        <f>SUM(D55)</f>
        <v>5698</v>
      </c>
      <c r="E54" s="14">
        <f t="shared" si="19"/>
        <v>6194</v>
      </c>
      <c r="F54" s="14">
        <f t="shared" si="19"/>
        <v>6572</v>
      </c>
    </row>
    <row r="55" spans="2:6" ht="30" customHeight="1" x14ac:dyDescent="0.25">
      <c r="B55" s="10" t="s">
        <v>253</v>
      </c>
      <c r="C55" s="10" t="s">
        <v>61</v>
      </c>
      <c r="D55" s="14">
        <v>5698</v>
      </c>
      <c r="E55" s="14">
        <v>6194</v>
      </c>
      <c r="F55" s="14">
        <v>6572</v>
      </c>
    </row>
    <row r="56" spans="2:6" x14ac:dyDescent="0.25">
      <c r="B56" s="10"/>
      <c r="C56" s="10" t="s">
        <v>62</v>
      </c>
      <c r="D56" s="14">
        <f>SUM(D57+D74+D80+D89+D99+D122)</f>
        <v>125286</v>
      </c>
      <c r="E56" s="14">
        <f>SUM(E57+E74+E80+E89+E99)</f>
        <v>63486</v>
      </c>
      <c r="F56" s="14">
        <f>SUM(F57+F74+F80+F89+F99)</f>
        <v>64266</v>
      </c>
    </row>
    <row r="57" spans="2:6" ht="30" x14ac:dyDescent="0.25">
      <c r="B57" s="10" t="s">
        <v>63</v>
      </c>
      <c r="C57" s="10" t="s">
        <v>64</v>
      </c>
      <c r="D57" s="14">
        <f>SUM(D58+D67+D69)</f>
        <v>54597</v>
      </c>
      <c r="E57" s="14">
        <f>SUM(E58+E67+E69)</f>
        <v>53615</v>
      </c>
      <c r="F57" s="14">
        <f>SUM(F58+F67+F69)</f>
        <v>54395</v>
      </c>
    </row>
    <row r="58" spans="2:6" ht="60" x14ac:dyDescent="0.25">
      <c r="B58" s="10" t="s">
        <v>65</v>
      </c>
      <c r="C58" s="10" t="s">
        <v>66</v>
      </c>
      <c r="D58" s="14">
        <f>SUM(D59+D61+D63+D65)</f>
        <v>40497</v>
      </c>
      <c r="E58" s="14">
        <f t="shared" ref="E58:F58" si="20">SUM(E59+E61+E65)</f>
        <v>40788</v>
      </c>
      <c r="F58" s="14">
        <f t="shared" si="20"/>
        <v>41622</v>
      </c>
    </row>
    <row r="59" spans="2:6" ht="45" x14ac:dyDescent="0.25">
      <c r="B59" s="10" t="s">
        <v>67</v>
      </c>
      <c r="C59" s="10" t="s">
        <v>68</v>
      </c>
      <c r="D59" s="14">
        <f>SUM(D60)</f>
        <v>20014</v>
      </c>
      <c r="E59" s="14">
        <f t="shared" ref="E59:F59" si="21">SUM(E60)</f>
        <v>18514</v>
      </c>
      <c r="F59" s="14">
        <f t="shared" si="21"/>
        <v>18514</v>
      </c>
    </row>
    <row r="60" spans="2:6" ht="60" x14ac:dyDescent="0.25">
      <c r="B60" s="10" t="s">
        <v>69</v>
      </c>
      <c r="C60" s="10" t="s">
        <v>70</v>
      </c>
      <c r="D60" s="14">
        <v>20014</v>
      </c>
      <c r="E60" s="14">
        <v>18514</v>
      </c>
      <c r="F60" s="14">
        <v>18514</v>
      </c>
    </row>
    <row r="61" spans="2:6" ht="60" x14ac:dyDescent="0.25">
      <c r="B61" s="10" t="s">
        <v>231</v>
      </c>
      <c r="C61" s="10" t="s">
        <v>232</v>
      </c>
      <c r="D61" s="14">
        <f>D62</f>
        <v>1410</v>
      </c>
      <c r="E61" s="14">
        <f t="shared" ref="E61:F61" si="22">E62</f>
        <v>1410</v>
      </c>
      <c r="F61" s="14">
        <f t="shared" si="22"/>
        <v>1410</v>
      </c>
    </row>
    <row r="62" spans="2:6" ht="60" x14ac:dyDescent="0.25">
      <c r="B62" s="10" t="s">
        <v>233</v>
      </c>
      <c r="C62" s="10" t="s">
        <v>234</v>
      </c>
      <c r="D62" s="14">
        <v>1410</v>
      </c>
      <c r="E62" s="14">
        <v>1410</v>
      </c>
      <c r="F62" s="14">
        <v>1410</v>
      </c>
    </row>
    <row r="63" spans="2:6" ht="60" x14ac:dyDescent="0.25">
      <c r="B63" s="22" t="s">
        <v>335</v>
      </c>
      <c r="C63" s="21" t="s">
        <v>336</v>
      </c>
      <c r="D63" s="14">
        <v>1</v>
      </c>
      <c r="E63" s="14"/>
      <c r="F63" s="14"/>
    </row>
    <row r="64" spans="2:6" ht="45" x14ac:dyDescent="0.25">
      <c r="B64" s="22" t="s">
        <v>337</v>
      </c>
      <c r="C64" s="21" t="s">
        <v>338</v>
      </c>
      <c r="D64" s="14">
        <v>1</v>
      </c>
      <c r="E64" s="14"/>
      <c r="F64" s="14"/>
    </row>
    <row r="65" spans="2:6" ht="30" x14ac:dyDescent="0.25">
      <c r="B65" s="10" t="s">
        <v>71</v>
      </c>
      <c r="C65" s="10" t="s">
        <v>72</v>
      </c>
      <c r="D65" s="14">
        <f t="shared" ref="D65:F65" si="23">SUM(D66)</f>
        <v>19072</v>
      </c>
      <c r="E65" s="14">
        <f t="shared" si="23"/>
        <v>20864</v>
      </c>
      <c r="F65" s="14">
        <f t="shared" si="23"/>
        <v>21698</v>
      </c>
    </row>
    <row r="66" spans="2:6" ht="30" x14ac:dyDescent="0.25">
      <c r="B66" s="10" t="s">
        <v>73</v>
      </c>
      <c r="C66" s="10" t="s">
        <v>74</v>
      </c>
      <c r="D66" s="14">
        <v>19072</v>
      </c>
      <c r="E66" s="14">
        <v>20864</v>
      </c>
      <c r="F66" s="14">
        <v>21698</v>
      </c>
    </row>
    <row r="67" spans="2:6" ht="60" customHeight="1" x14ac:dyDescent="0.25">
      <c r="B67" s="10" t="s">
        <v>262</v>
      </c>
      <c r="C67" s="10" t="s">
        <v>265</v>
      </c>
      <c r="D67" s="14">
        <f>SUM(D68)</f>
        <v>2400</v>
      </c>
      <c r="E67" s="14">
        <f t="shared" ref="E67:F67" si="24">SUM(E68)</f>
        <v>1127</v>
      </c>
      <c r="F67" s="14">
        <f t="shared" si="24"/>
        <v>1073</v>
      </c>
    </row>
    <row r="68" spans="2:6" ht="60" x14ac:dyDescent="0.25">
      <c r="B68" s="10" t="s">
        <v>263</v>
      </c>
      <c r="C68" s="10" t="s">
        <v>264</v>
      </c>
      <c r="D68" s="14">
        <v>2400</v>
      </c>
      <c r="E68" s="14">
        <v>1127</v>
      </c>
      <c r="F68" s="14">
        <v>1073</v>
      </c>
    </row>
    <row r="69" spans="2:6" ht="60" x14ac:dyDescent="0.25">
      <c r="B69" s="10" t="s">
        <v>75</v>
      </c>
      <c r="C69" s="10" t="s">
        <v>76</v>
      </c>
      <c r="D69" s="14">
        <f>SUM(D70+D72)</f>
        <v>11700</v>
      </c>
      <c r="E69" s="14">
        <f t="shared" ref="E69:F69" si="25">SUM(E70+E72)</f>
        <v>11700</v>
      </c>
      <c r="F69" s="14">
        <f t="shared" si="25"/>
        <v>11700</v>
      </c>
    </row>
    <row r="70" spans="2:6" ht="60" x14ac:dyDescent="0.25">
      <c r="B70" s="10" t="s">
        <v>77</v>
      </c>
      <c r="C70" s="10" t="s">
        <v>78</v>
      </c>
      <c r="D70" s="14">
        <f>SUM(D71)</f>
        <v>9200</v>
      </c>
      <c r="E70" s="14">
        <f t="shared" ref="E70:F70" si="26">SUM(E71)</f>
        <v>9200</v>
      </c>
      <c r="F70" s="14">
        <f t="shared" si="26"/>
        <v>9200</v>
      </c>
    </row>
    <row r="71" spans="2:6" ht="60" x14ac:dyDescent="0.25">
      <c r="B71" s="10" t="s">
        <v>79</v>
      </c>
      <c r="C71" s="10" t="s">
        <v>80</v>
      </c>
      <c r="D71" s="14">
        <v>9200</v>
      </c>
      <c r="E71" s="14">
        <v>9200</v>
      </c>
      <c r="F71" s="14">
        <v>9200</v>
      </c>
    </row>
    <row r="72" spans="2:6" ht="75" x14ac:dyDescent="0.25">
      <c r="B72" s="10" t="s">
        <v>81</v>
      </c>
      <c r="C72" s="10" t="s">
        <v>82</v>
      </c>
      <c r="D72" s="14">
        <f>SUM(D73)</f>
        <v>2500</v>
      </c>
      <c r="E72" s="14">
        <f t="shared" ref="E72:F72" si="27">SUM(E73)</f>
        <v>2500</v>
      </c>
      <c r="F72" s="14">
        <f t="shared" si="27"/>
        <v>2500</v>
      </c>
    </row>
    <row r="73" spans="2:6" ht="75" x14ac:dyDescent="0.25">
      <c r="B73" s="10" t="s">
        <v>83</v>
      </c>
      <c r="C73" s="10" t="s">
        <v>84</v>
      </c>
      <c r="D73" s="14">
        <v>2500</v>
      </c>
      <c r="E73" s="14">
        <v>2500</v>
      </c>
      <c r="F73" s="14">
        <v>2500</v>
      </c>
    </row>
    <row r="74" spans="2:6" ht="16.5" customHeight="1" x14ac:dyDescent="0.25">
      <c r="B74" s="10" t="s">
        <v>85</v>
      </c>
      <c r="C74" s="10" t="s">
        <v>86</v>
      </c>
      <c r="D74" s="14">
        <f>SUM(D75)</f>
        <v>2073</v>
      </c>
      <c r="E74" s="14">
        <f t="shared" ref="E74:F74" si="28">SUM(E75)</f>
        <v>2073</v>
      </c>
      <c r="F74" s="14">
        <f t="shared" si="28"/>
        <v>2073</v>
      </c>
    </row>
    <row r="75" spans="2:6" ht="17.25" customHeight="1" x14ac:dyDescent="0.25">
      <c r="B75" s="10" t="s">
        <v>87</v>
      </c>
      <c r="C75" s="10" t="s">
        <v>88</v>
      </c>
      <c r="D75" s="14">
        <f>SUM(D76+D77+D78)</f>
        <v>2073</v>
      </c>
      <c r="E75" s="14">
        <f t="shared" ref="E75:F75" si="29">SUM(E76+E77+E78)</f>
        <v>2073</v>
      </c>
      <c r="F75" s="14">
        <f t="shared" si="29"/>
        <v>2073</v>
      </c>
    </row>
    <row r="76" spans="2:6" ht="30" x14ac:dyDescent="0.25">
      <c r="B76" s="10" t="s">
        <v>254</v>
      </c>
      <c r="C76" s="10" t="s">
        <v>89</v>
      </c>
      <c r="D76" s="14">
        <v>50</v>
      </c>
      <c r="E76" s="14">
        <v>50</v>
      </c>
      <c r="F76" s="14">
        <v>50</v>
      </c>
    </row>
    <row r="77" spans="2:6" ht="15.75" customHeight="1" x14ac:dyDescent="0.25">
      <c r="B77" s="10" t="s">
        <v>255</v>
      </c>
      <c r="C77" s="10" t="s">
        <v>90</v>
      </c>
      <c r="D77" s="14">
        <v>50</v>
      </c>
      <c r="E77" s="14">
        <v>50</v>
      </c>
      <c r="F77" s="14">
        <v>50</v>
      </c>
    </row>
    <row r="78" spans="2:6" ht="18.75" customHeight="1" x14ac:dyDescent="0.25">
      <c r="B78" s="10" t="s">
        <v>91</v>
      </c>
      <c r="C78" s="10" t="s">
        <v>92</v>
      </c>
      <c r="D78" s="14">
        <f>SUM(D79)</f>
        <v>1973</v>
      </c>
      <c r="E78" s="14">
        <f>SUM(E79)</f>
        <v>1973</v>
      </c>
      <c r="F78" s="14">
        <f t="shared" ref="F78" si="30">SUM(F79)</f>
        <v>1973</v>
      </c>
    </row>
    <row r="79" spans="2:6" ht="18" customHeight="1" x14ac:dyDescent="0.25">
      <c r="B79" s="10" t="s">
        <v>256</v>
      </c>
      <c r="C79" s="10" t="s">
        <v>93</v>
      </c>
      <c r="D79" s="14">
        <v>1973</v>
      </c>
      <c r="E79" s="14">
        <v>1973</v>
      </c>
      <c r="F79" s="14">
        <v>1973</v>
      </c>
    </row>
    <row r="80" spans="2:6" ht="30" x14ac:dyDescent="0.25">
      <c r="B80" s="10" t="s">
        <v>94</v>
      </c>
      <c r="C80" s="10" t="s">
        <v>95</v>
      </c>
      <c r="D80" s="14">
        <f>SUM(D81+D84+D87)</f>
        <v>24418</v>
      </c>
      <c r="E80" s="14">
        <f t="shared" ref="E80:F80" si="31">SUM(E81+E84+E87)</f>
        <v>1000</v>
      </c>
      <c r="F80" s="14">
        <f t="shared" si="31"/>
        <v>1000</v>
      </c>
    </row>
    <row r="81" spans="2:6" ht="19.5" customHeight="1" x14ac:dyDescent="0.25">
      <c r="B81" s="10" t="s">
        <v>96</v>
      </c>
      <c r="C81" s="10" t="s">
        <v>97</v>
      </c>
      <c r="D81" s="14">
        <f>SUM(D82)</f>
        <v>3867</v>
      </c>
      <c r="E81" s="14">
        <f t="shared" ref="E81:F82" si="32">SUM(E82)</f>
        <v>800</v>
      </c>
      <c r="F81" s="14">
        <f t="shared" si="32"/>
        <v>800</v>
      </c>
    </row>
    <row r="82" spans="2:6" ht="18.75" customHeight="1" x14ac:dyDescent="0.25">
      <c r="B82" s="10" t="s">
        <v>98</v>
      </c>
      <c r="C82" s="10" t="s">
        <v>99</v>
      </c>
      <c r="D82" s="14">
        <f>SUM(D83)</f>
        <v>3867</v>
      </c>
      <c r="E82" s="14">
        <f t="shared" si="32"/>
        <v>800</v>
      </c>
      <c r="F82" s="14">
        <f t="shared" si="32"/>
        <v>800</v>
      </c>
    </row>
    <row r="83" spans="2:6" ht="30" x14ac:dyDescent="0.25">
      <c r="B83" s="10" t="s">
        <v>100</v>
      </c>
      <c r="C83" s="10" t="s">
        <v>101</v>
      </c>
      <c r="D83" s="14">
        <v>3867</v>
      </c>
      <c r="E83" s="14">
        <v>800</v>
      </c>
      <c r="F83" s="14">
        <v>800</v>
      </c>
    </row>
    <row r="84" spans="2:6" ht="17.25" customHeight="1" x14ac:dyDescent="0.25">
      <c r="B84" s="10" t="s">
        <v>102</v>
      </c>
      <c r="C84" s="10" t="s">
        <v>103</v>
      </c>
      <c r="D84" s="14">
        <f>SUM(D85)</f>
        <v>400</v>
      </c>
      <c r="E84" s="14">
        <f t="shared" ref="E84:F85" si="33">SUM(E85)</f>
        <v>200</v>
      </c>
      <c r="F84" s="14">
        <f t="shared" si="33"/>
        <v>200</v>
      </c>
    </row>
    <row r="85" spans="2:6" ht="30" x14ac:dyDescent="0.25">
      <c r="B85" s="10" t="s">
        <v>104</v>
      </c>
      <c r="C85" s="10" t="s">
        <v>105</v>
      </c>
      <c r="D85" s="14">
        <f>SUM(D86)</f>
        <v>400</v>
      </c>
      <c r="E85" s="14">
        <f t="shared" si="33"/>
        <v>200</v>
      </c>
      <c r="F85" s="14">
        <f t="shared" si="33"/>
        <v>200</v>
      </c>
    </row>
    <row r="86" spans="2:6" ht="30" x14ac:dyDescent="0.25">
      <c r="B86" s="10" t="s">
        <v>106</v>
      </c>
      <c r="C86" s="10" t="s">
        <v>107</v>
      </c>
      <c r="D86" s="14">
        <v>400</v>
      </c>
      <c r="E86" s="14">
        <v>200</v>
      </c>
      <c r="F86" s="14">
        <v>200</v>
      </c>
    </row>
    <row r="87" spans="2:6" ht="18" customHeight="1" x14ac:dyDescent="0.25">
      <c r="B87" s="10" t="s">
        <v>320</v>
      </c>
      <c r="C87" s="10" t="s">
        <v>321</v>
      </c>
      <c r="D87" s="14">
        <f>SUM(D88)</f>
        <v>20151</v>
      </c>
      <c r="E87" s="14">
        <f t="shared" ref="E87:F87" si="34">SUM(E88)</f>
        <v>0</v>
      </c>
      <c r="F87" s="14">
        <f t="shared" si="34"/>
        <v>0</v>
      </c>
    </row>
    <row r="88" spans="2:6" ht="18" customHeight="1" x14ac:dyDescent="0.25">
      <c r="B88" s="10" t="s">
        <v>322</v>
      </c>
      <c r="C88" s="10" t="s">
        <v>323</v>
      </c>
      <c r="D88" s="14">
        <v>20151</v>
      </c>
      <c r="E88" s="14"/>
      <c r="F88" s="14"/>
    </row>
    <row r="89" spans="2:6" ht="16.5" customHeight="1" x14ac:dyDescent="0.25">
      <c r="B89" s="10" t="s">
        <v>108</v>
      </c>
      <c r="C89" s="10" t="s">
        <v>109</v>
      </c>
      <c r="D89" s="14">
        <f>SUM(D90+D93+D96)</f>
        <v>31400</v>
      </c>
      <c r="E89" s="14">
        <f t="shared" ref="E89:F89" si="35">SUM(E90+E93+E96)</f>
        <v>2000</v>
      </c>
      <c r="F89" s="14">
        <f t="shared" si="35"/>
        <v>2000</v>
      </c>
    </row>
    <row r="90" spans="2:6" ht="60" x14ac:dyDescent="0.25">
      <c r="B90" s="10" t="s">
        <v>110</v>
      </c>
      <c r="C90" s="10" t="s">
        <v>111</v>
      </c>
      <c r="D90" s="14">
        <f>SUM(D91)</f>
        <v>1100</v>
      </c>
      <c r="E90" s="14">
        <f t="shared" ref="E90:F91" si="36">SUM(E91)</f>
        <v>0</v>
      </c>
      <c r="F90" s="14">
        <f t="shared" si="36"/>
        <v>0</v>
      </c>
    </row>
    <row r="91" spans="2:6" ht="61.5" customHeight="1" x14ac:dyDescent="0.25">
      <c r="B91" s="10" t="s">
        <v>112</v>
      </c>
      <c r="C91" s="10" t="s">
        <v>113</v>
      </c>
      <c r="D91" s="14">
        <f>SUM(D92)</f>
        <v>1100</v>
      </c>
      <c r="E91" s="14">
        <f t="shared" si="36"/>
        <v>0</v>
      </c>
      <c r="F91" s="14">
        <f t="shared" si="36"/>
        <v>0</v>
      </c>
    </row>
    <row r="92" spans="2:6" ht="60" x14ac:dyDescent="0.25">
      <c r="B92" s="10" t="s">
        <v>114</v>
      </c>
      <c r="C92" s="10" t="s">
        <v>115</v>
      </c>
      <c r="D92" s="14">
        <v>1100</v>
      </c>
      <c r="E92" s="14"/>
      <c r="F92" s="14"/>
    </row>
    <row r="93" spans="2:6" ht="30" x14ac:dyDescent="0.25">
      <c r="B93" s="10" t="s">
        <v>116</v>
      </c>
      <c r="C93" s="10" t="s">
        <v>117</v>
      </c>
      <c r="D93" s="14">
        <f>SUM(D94)</f>
        <v>25800</v>
      </c>
      <c r="E93" s="14">
        <f t="shared" ref="E93:F94" si="37">SUM(E94)</f>
        <v>1000</v>
      </c>
      <c r="F93" s="14">
        <f t="shared" si="37"/>
        <v>1000</v>
      </c>
    </row>
    <row r="94" spans="2:6" ht="30" x14ac:dyDescent="0.25">
      <c r="B94" s="10" t="s">
        <v>118</v>
      </c>
      <c r="C94" s="10" t="s">
        <v>119</v>
      </c>
      <c r="D94" s="14">
        <f>SUM(D95)</f>
        <v>25800</v>
      </c>
      <c r="E94" s="14">
        <f t="shared" si="37"/>
        <v>1000</v>
      </c>
      <c r="F94" s="14">
        <f t="shared" si="37"/>
        <v>1000</v>
      </c>
    </row>
    <row r="95" spans="2:6" ht="30" x14ac:dyDescent="0.25">
      <c r="B95" s="10" t="s">
        <v>120</v>
      </c>
      <c r="C95" s="10" t="s">
        <v>121</v>
      </c>
      <c r="D95" s="14">
        <v>25800</v>
      </c>
      <c r="E95" s="14">
        <v>1000</v>
      </c>
      <c r="F95" s="14">
        <v>1000</v>
      </c>
    </row>
    <row r="96" spans="2:6" ht="60" x14ac:dyDescent="0.25">
      <c r="B96" s="10" t="s">
        <v>122</v>
      </c>
      <c r="C96" s="10" t="s">
        <v>123</v>
      </c>
      <c r="D96" s="14">
        <f>SUM(D97)</f>
        <v>4500</v>
      </c>
      <c r="E96" s="14">
        <f t="shared" ref="E96:F97" si="38">SUM(E97)</f>
        <v>1000</v>
      </c>
      <c r="F96" s="14">
        <f t="shared" si="38"/>
        <v>1000</v>
      </c>
    </row>
    <row r="97" spans="2:6" ht="60" x14ac:dyDescent="0.25">
      <c r="B97" s="10" t="s">
        <v>124</v>
      </c>
      <c r="C97" s="10" t="s">
        <v>125</v>
      </c>
      <c r="D97" s="14">
        <f>SUM(D98)</f>
        <v>4500</v>
      </c>
      <c r="E97" s="14">
        <f t="shared" si="38"/>
        <v>1000</v>
      </c>
      <c r="F97" s="14">
        <f t="shared" si="38"/>
        <v>1000</v>
      </c>
    </row>
    <row r="98" spans="2:6" ht="60" x14ac:dyDescent="0.25">
      <c r="B98" s="10" t="s">
        <v>126</v>
      </c>
      <c r="C98" s="10" t="s">
        <v>127</v>
      </c>
      <c r="D98" s="14">
        <v>4500</v>
      </c>
      <c r="E98" s="14">
        <v>1000</v>
      </c>
      <c r="F98" s="14">
        <v>1000</v>
      </c>
    </row>
    <row r="99" spans="2:6" ht="16.5" customHeight="1" x14ac:dyDescent="0.25">
      <c r="B99" s="10" t="s">
        <v>128</v>
      </c>
      <c r="C99" s="10" t="s">
        <v>129</v>
      </c>
      <c r="D99" s="14">
        <f>SUM(D100+D111+D116+D121)</f>
        <v>12498</v>
      </c>
      <c r="E99" s="14">
        <f>SUM(E100+E111+E116)</f>
        <v>4798</v>
      </c>
      <c r="F99" s="14">
        <f>SUM(F100+F111+F116)</f>
        <v>4798</v>
      </c>
    </row>
    <row r="100" spans="2:6" ht="30" x14ac:dyDescent="0.25">
      <c r="B100" s="10" t="s">
        <v>130</v>
      </c>
      <c r="C100" s="10" t="s">
        <v>131</v>
      </c>
      <c r="D100" s="14">
        <f>SUM(D101+D103+D105+D107+D109)</f>
        <v>370</v>
      </c>
      <c r="E100" s="14">
        <f>SUM(E101+E103+E105+E107+E109)</f>
        <v>470</v>
      </c>
      <c r="F100" s="14">
        <f>SUM(F101+F103+F105+F107+F109)</f>
        <v>470</v>
      </c>
    </row>
    <row r="101" spans="2:6" ht="45" x14ac:dyDescent="0.25">
      <c r="B101" s="10" t="s">
        <v>132</v>
      </c>
      <c r="C101" s="10" t="s">
        <v>133</v>
      </c>
      <c r="D101" s="14">
        <f>SUM(D102)</f>
        <v>20</v>
      </c>
      <c r="E101" s="14">
        <f t="shared" ref="E101:F101" si="39">SUM(E102)</f>
        <v>20</v>
      </c>
      <c r="F101" s="14">
        <f t="shared" si="39"/>
        <v>20</v>
      </c>
    </row>
    <row r="102" spans="2:6" ht="60" x14ac:dyDescent="0.25">
      <c r="B102" s="10" t="s">
        <v>134</v>
      </c>
      <c r="C102" s="10" t="s">
        <v>135</v>
      </c>
      <c r="D102" s="14">
        <v>20</v>
      </c>
      <c r="E102" s="14">
        <v>20</v>
      </c>
      <c r="F102" s="14">
        <v>20</v>
      </c>
    </row>
    <row r="103" spans="2:6" ht="45" x14ac:dyDescent="0.25">
      <c r="B103" s="10" t="s">
        <v>136</v>
      </c>
      <c r="C103" s="10" t="s">
        <v>137</v>
      </c>
      <c r="D103" s="14">
        <f>SUM(D104)</f>
        <v>0</v>
      </c>
      <c r="E103" s="14">
        <f t="shared" ref="E103:F103" si="40">SUM(E104)</f>
        <v>100</v>
      </c>
      <c r="F103" s="14">
        <f t="shared" si="40"/>
        <v>100</v>
      </c>
    </row>
    <row r="104" spans="2:6" ht="60" x14ac:dyDescent="0.25">
      <c r="B104" s="10" t="s">
        <v>138</v>
      </c>
      <c r="C104" s="10" t="s">
        <v>139</v>
      </c>
      <c r="D104" s="14"/>
      <c r="E104" s="14">
        <v>100</v>
      </c>
      <c r="F104" s="14">
        <v>100</v>
      </c>
    </row>
    <row r="105" spans="2:6" ht="60" x14ac:dyDescent="0.25">
      <c r="B105" s="10" t="s">
        <v>140</v>
      </c>
      <c r="C105" s="10" t="s">
        <v>141</v>
      </c>
      <c r="D105" s="14">
        <f>SUM(D106)</f>
        <v>50</v>
      </c>
      <c r="E105" s="14">
        <f t="shared" ref="E105:F105" si="41">SUM(E106)</f>
        <v>50</v>
      </c>
      <c r="F105" s="14">
        <f t="shared" si="41"/>
        <v>50</v>
      </c>
    </row>
    <row r="106" spans="2:6" ht="90" x14ac:dyDescent="0.25">
      <c r="B106" s="10" t="s">
        <v>142</v>
      </c>
      <c r="C106" s="10" t="s">
        <v>143</v>
      </c>
      <c r="D106" s="14">
        <v>50</v>
      </c>
      <c r="E106" s="14">
        <v>50</v>
      </c>
      <c r="F106" s="14">
        <v>50</v>
      </c>
    </row>
    <row r="107" spans="2:6" ht="45" x14ac:dyDescent="0.25">
      <c r="B107" s="10" t="s">
        <v>144</v>
      </c>
      <c r="C107" s="10" t="s">
        <v>145</v>
      </c>
      <c r="D107" s="14">
        <f>SUM(D108)</f>
        <v>100</v>
      </c>
      <c r="E107" s="14">
        <f t="shared" ref="E107:F107" si="42">SUM(E108)</f>
        <v>100</v>
      </c>
      <c r="F107" s="14">
        <f t="shared" si="42"/>
        <v>100</v>
      </c>
    </row>
    <row r="108" spans="2:6" ht="60" x14ac:dyDescent="0.25">
      <c r="B108" s="10" t="s">
        <v>258</v>
      </c>
      <c r="C108" s="10" t="s">
        <v>146</v>
      </c>
      <c r="D108" s="14">
        <v>100</v>
      </c>
      <c r="E108" s="14">
        <v>100</v>
      </c>
      <c r="F108" s="14">
        <v>100</v>
      </c>
    </row>
    <row r="109" spans="2:6" ht="60" x14ac:dyDescent="0.25">
      <c r="B109" s="10" t="s">
        <v>147</v>
      </c>
      <c r="C109" s="10" t="s">
        <v>148</v>
      </c>
      <c r="D109" s="14">
        <f>SUM(D110)</f>
        <v>200</v>
      </c>
      <c r="E109" s="14">
        <f t="shared" ref="E109:F109" si="43">SUM(E110)</f>
        <v>200</v>
      </c>
      <c r="F109" s="14">
        <f t="shared" si="43"/>
        <v>200</v>
      </c>
    </row>
    <row r="110" spans="2:6" ht="75" x14ac:dyDescent="0.25">
      <c r="B110" s="10" t="s">
        <v>257</v>
      </c>
      <c r="C110" s="10" t="s">
        <v>149</v>
      </c>
      <c r="D110" s="14">
        <v>200</v>
      </c>
      <c r="E110" s="14">
        <v>200</v>
      </c>
      <c r="F110" s="14">
        <v>200</v>
      </c>
    </row>
    <row r="111" spans="2:6" ht="76.5" customHeight="1" x14ac:dyDescent="0.25">
      <c r="B111" s="10" t="s">
        <v>150</v>
      </c>
      <c r="C111" s="10" t="s">
        <v>151</v>
      </c>
      <c r="D111" s="14">
        <f>SUM(D112+D114)</f>
        <v>4388</v>
      </c>
      <c r="E111" s="14">
        <f t="shared" ref="E111:F111" si="44">SUM(E112+E114)</f>
        <v>4298</v>
      </c>
      <c r="F111" s="14">
        <f t="shared" si="44"/>
        <v>4298</v>
      </c>
    </row>
    <row r="112" spans="2:6" ht="45" x14ac:dyDescent="0.25">
      <c r="B112" s="10" t="s">
        <v>152</v>
      </c>
      <c r="C112" s="10" t="s">
        <v>153</v>
      </c>
      <c r="D112" s="14">
        <f>SUM(D113)</f>
        <v>2298</v>
      </c>
      <c r="E112" s="14">
        <f t="shared" ref="E112:F112" si="45">SUM(E113)</f>
        <v>2298</v>
      </c>
      <c r="F112" s="14">
        <f t="shared" si="45"/>
        <v>2298</v>
      </c>
    </row>
    <row r="113" spans="2:6" ht="60" x14ac:dyDescent="0.25">
      <c r="B113" s="10" t="s">
        <v>154</v>
      </c>
      <c r="C113" s="10" t="s">
        <v>155</v>
      </c>
      <c r="D113" s="14">
        <v>2298</v>
      </c>
      <c r="E113" s="14">
        <v>2298</v>
      </c>
      <c r="F113" s="14">
        <v>2298</v>
      </c>
    </row>
    <row r="114" spans="2:6" ht="60" x14ac:dyDescent="0.25">
      <c r="B114" s="10" t="s">
        <v>156</v>
      </c>
      <c r="C114" s="10" t="s">
        <v>157</v>
      </c>
      <c r="D114" s="14">
        <f>SUM(D115)</f>
        <v>2090</v>
      </c>
      <c r="E114" s="14">
        <f t="shared" ref="E114:F114" si="46">SUM(E115)</f>
        <v>2000</v>
      </c>
      <c r="F114" s="14">
        <f t="shared" si="46"/>
        <v>2000</v>
      </c>
    </row>
    <row r="115" spans="2:6" ht="60" x14ac:dyDescent="0.25">
      <c r="B115" s="10" t="s">
        <v>354</v>
      </c>
      <c r="C115" s="10" t="s">
        <v>158</v>
      </c>
      <c r="D115" s="14">
        <v>2090</v>
      </c>
      <c r="E115" s="14">
        <v>2000</v>
      </c>
      <c r="F115" s="14">
        <v>2000</v>
      </c>
    </row>
    <row r="116" spans="2:6" ht="16.5" customHeight="1" x14ac:dyDescent="0.25">
      <c r="B116" s="10" t="s">
        <v>159</v>
      </c>
      <c r="C116" s="10" t="s">
        <v>160</v>
      </c>
      <c r="D116" s="14">
        <f>SUM(D117+D119)</f>
        <v>40</v>
      </c>
      <c r="E116" s="14">
        <f>SUM(E119)</f>
        <v>30</v>
      </c>
      <c r="F116" s="14">
        <f>SUM(F119)</f>
        <v>30</v>
      </c>
    </row>
    <row r="117" spans="2:6" ht="60" customHeight="1" x14ac:dyDescent="0.25">
      <c r="B117" s="10" t="s">
        <v>357</v>
      </c>
      <c r="C117" s="10" t="s">
        <v>356</v>
      </c>
      <c r="D117" s="14">
        <f>SUM(D118)</f>
        <v>10</v>
      </c>
      <c r="E117" s="14"/>
      <c r="F117" s="14"/>
    </row>
    <row r="118" spans="2:6" ht="45.75" customHeight="1" x14ac:dyDescent="0.25">
      <c r="B118" s="10" t="s">
        <v>355</v>
      </c>
      <c r="C118" s="10" t="s">
        <v>358</v>
      </c>
      <c r="D118" s="14">
        <v>10</v>
      </c>
      <c r="E118" s="14"/>
      <c r="F118" s="14"/>
    </row>
    <row r="119" spans="2:6" ht="60" x14ac:dyDescent="0.25">
      <c r="B119" s="10" t="s">
        <v>161</v>
      </c>
      <c r="C119" s="10" t="s">
        <v>162</v>
      </c>
      <c r="D119" s="14">
        <f>SUM(D120)</f>
        <v>30</v>
      </c>
      <c r="E119" s="14">
        <f t="shared" ref="E119:F119" si="47">SUM(E120)</f>
        <v>30</v>
      </c>
      <c r="F119" s="14">
        <f t="shared" si="47"/>
        <v>30</v>
      </c>
    </row>
    <row r="120" spans="2:6" ht="45" x14ac:dyDescent="0.25">
      <c r="B120" s="10" t="s">
        <v>259</v>
      </c>
      <c r="C120" s="10" t="s">
        <v>163</v>
      </c>
      <c r="D120" s="14">
        <v>30</v>
      </c>
      <c r="E120" s="14">
        <v>30</v>
      </c>
      <c r="F120" s="14">
        <v>30</v>
      </c>
    </row>
    <row r="121" spans="2:6" ht="45" x14ac:dyDescent="0.25">
      <c r="B121" s="10" t="s">
        <v>340</v>
      </c>
      <c r="C121" s="10" t="s">
        <v>339</v>
      </c>
      <c r="D121" s="14">
        <v>7700</v>
      </c>
      <c r="E121" s="14"/>
      <c r="F121" s="14"/>
    </row>
    <row r="122" spans="2:6" ht="15.75" customHeight="1" x14ac:dyDescent="0.25">
      <c r="B122" s="10" t="s">
        <v>348</v>
      </c>
      <c r="C122" s="10" t="s">
        <v>349</v>
      </c>
      <c r="D122" s="14">
        <f>SUM(D123)</f>
        <v>300</v>
      </c>
      <c r="E122" s="14"/>
      <c r="F122" s="14"/>
    </row>
    <row r="123" spans="2:6" ht="14.25" customHeight="1" x14ac:dyDescent="0.25">
      <c r="B123" s="10" t="s">
        <v>350</v>
      </c>
      <c r="C123" s="10" t="s">
        <v>351</v>
      </c>
      <c r="D123" s="14">
        <v>300</v>
      </c>
      <c r="E123" s="14"/>
      <c r="F123" s="14"/>
    </row>
    <row r="124" spans="2:6" ht="16.5" customHeight="1" x14ac:dyDescent="0.25">
      <c r="B124" s="10" t="s">
        <v>164</v>
      </c>
      <c r="C124" s="10" t="s">
        <v>165</v>
      </c>
      <c r="D124" s="14">
        <f>SUM(D125+D212)</f>
        <v>3255914</v>
      </c>
      <c r="E124" s="14">
        <f t="shared" ref="E124:F124" si="48">SUM(E125)</f>
        <v>2930955</v>
      </c>
      <c r="F124" s="14">
        <f t="shared" si="48"/>
        <v>2079996</v>
      </c>
    </row>
    <row r="125" spans="2:6" ht="30" x14ac:dyDescent="0.25">
      <c r="B125" s="10" t="s">
        <v>166</v>
      </c>
      <c r="C125" s="10" t="s">
        <v>167</v>
      </c>
      <c r="D125" s="14">
        <f>SUM(D126+D129+D178+D199)</f>
        <v>3316141</v>
      </c>
      <c r="E125" s="14">
        <f>SUM(E126+E129+E178+E199)</f>
        <v>2930955</v>
      </c>
      <c r="F125" s="14">
        <f>SUM(F126+F129+F178+F199)</f>
        <v>2079996</v>
      </c>
    </row>
    <row r="126" spans="2:6" ht="18.75" customHeight="1" x14ac:dyDescent="0.25">
      <c r="B126" s="10" t="s">
        <v>168</v>
      </c>
      <c r="C126" s="10" t="s">
        <v>169</v>
      </c>
      <c r="D126" s="14">
        <f>SUM(D127)</f>
        <v>962330</v>
      </c>
      <c r="E126" s="14">
        <f t="shared" ref="E126:F127" si="49">SUM(E127)</f>
        <v>758128</v>
      </c>
      <c r="F126" s="14">
        <f t="shared" si="49"/>
        <v>644803</v>
      </c>
    </row>
    <row r="127" spans="2:6" ht="17.25" customHeight="1" x14ac:dyDescent="0.25">
      <c r="B127" s="10" t="s">
        <v>170</v>
      </c>
      <c r="C127" s="10" t="s">
        <v>171</v>
      </c>
      <c r="D127" s="14">
        <f>SUM(D128)</f>
        <v>962330</v>
      </c>
      <c r="E127" s="14">
        <f t="shared" si="49"/>
        <v>758128</v>
      </c>
      <c r="F127" s="14">
        <f t="shared" si="49"/>
        <v>644803</v>
      </c>
    </row>
    <row r="128" spans="2:6" ht="17.25" customHeight="1" x14ac:dyDescent="0.25">
      <c r="B128" s="10" t="s">
        <v>172</v>
      </c>
      <c r="C128" s="10" t="s">
        <v>173</v>
      </c>
      <c r="D128" s="14">
        <v>962330</v>
      </c>
      <c r="E128" s="14">
        <v>758128</v>
      </c>
      <c r="F128" s="14">
        <v>644803</v>
      </c>
    </row>
    <row r="129" spans="2:13" ht="30" x14ac:dyDescent="0.25">
      <c r="B129" s="10" t="s">
        <v>174</v>
      </c>
      <c r="C129" s="10" t="s">
        <v>175</v>
      </c>
      <c r="D129" s="14">
        <f>SUM(D130+D133+D136+D138+D140+D143+D150+D153)</f>
        <v>1653659</v>
      </c>
      <c r="E129" s="14">
        <f>SUM(E130+E133+E136+E138+E140+E143+E150+E153)</f>
        <v>1597522</v>
      </c>
      <c r="F129" s="14">
        <f>SUM(F130+F133+F136+F138+F140+F143+F150+F153)</f>
        <v>861251</v>
      </c>
    </row>
    <row r="130" spans="2:13" ht="30" x14ac:dyDescent="0.25">
      <c r="B130" s="10" t="s">
        <v>216</v>
      </c>
      <c r="C130" s="10" t="s">
        <v>217</v>
      </c>
      <c r="D130" s="14">
        <f>SUM(D131)</f>
        <v>386821</v>
      </c>
      <c r="E130" s="14">
        <f>SUM(E131)</f>
        <v>883870</v>
      </c>
      <c r="F130" s="14">
        <f t="shared" ref="E130:F131" si="50">SUM(F131)</f>
        <v>181400</v>
      </c>
    </row>
    <row r="131" spans="2:13" ht="30" x14ac:dyDescent="0.25">
      <c r="B131" s="10" t="s">
        <v>215</v>
      </c>
      <c r="C131" s="10" t="s">
        <v>214</v>
      </c>
      <c r="D131" s="14">
        <f>SUM(D132)</f>
        <v>386821</v>
      </c>
      <c r="E131" s="14">
        <f t="shared" si="50"/>
        <v>883870</v>
      </c>
      <c r="F131" s="14">
        <f t="shared" si="50"/>
        <v>181400</v>
      </c>
    </row>
    <row r="132" spans="2:13" x14ac:dyDescent="0.25">
      <c r="B132" s="10"/>
      <c r="C132" s="10" t="s">
        <v>273</v>
      </c>
      <c r="D132" s="14">
        <v>386821</v>
      </c>
      <c r="E132" s="14">
        <v>883870</v>
      </c>
      <c r="F132" s="14">
        <v>181400</v>
      </c>
    </row>
    <row r="133" spans="2:13" ht="45" x14ac:dyDescent="0.25">
      <c r="B133" s="10" t="s">
        <v>206</v>
      </c>
      <c r="C133" s="10" t="s">
        <v>207</v>
      </c>
      <c r="D133" s="14">
        <f>SUM(D134)</f>
        <v>17268</v>
      </c>
      <c r="E133" s="14">
        <f t="shared" ref="E133:F133" si="51">SUM(E134)</f>
        <v>17268</v>
      </c>
      <c r="F133" s="14">
        <f t="shared" si="51"/>
        <v>19046</v>
      </c>
    </row>
    <row r="134" spans="2:13" ht="45" x14ac:dyDescent="0.25">
      <c r="B134" s="10" t="s">
        <v>205</v>
      </c>
      <c r="C134" s="10" t="s">
        <v>177</v>
      </c>
      <c r="D134" s="14">
        <f>SUM(D135)</f>
        <v>17268</v>
      </c>
      <c r="E134" s="14">
        <f t="shared" ref="E134:F134" si="52">SUM(E135)</f>
        <v>17268</v>
      </c>
      <c r="F134" s="14">
        <f t="shared" si="52"/>
        <v>19046</v>
      </c>
    </row>
    <row r="135" spans="2:13" ht="45" x14ac:dyDescent="0.25">
      <c r="B135" s="10"/>
      <c r="C135" s="10" t="s">
        <v>268</v>
      </c>
      <c r="D135" s="14">
        <v>17268</v>
      </c>
      <c r="E135" s="14">
        <v>17268</v>
      </c>
      <c r="F135" s="14">
        <v>19046</v>
      </c>
    </row>
    <row r="136" spans="2:13" ht="47.25" customHeight="1" x14ac:dyDescent="0.25">
      <c r="B136" s="10" t="s">
        <v>305</v>
      </c>
      <c r="C136" s="10" t="s">
        <v>306</v>
      </c>
      <c r="D136" s="14">
        <f>SUM(D137)</f>
        <v>253939</v>
      </c>
      <c r="E136" s="14">
        <f t="shared" ref="E136:F136" si="53">SUM(E137)</f>
        <v>0</v>
      </c>
      <c r="F136" s="14">
        <f t="shared" si="53"/>
        <v>0</v>
      </c>
      <c r="M136" s="1" t="s">
        <v>359</v>
      </c>
    </row>
    <row r="137" spans="2:13" ht="45" x14ac:dyDescent="0.25">
      <c r="B137" s="10"/>
      <c r="C137" s="10" t="s">
        <v>277</v>
      </c>
      <c r="D137" s="14">
        <v>253939</v>
      </c>
      <c r="E137" s="14">
        <v>0</v>
      </c>
      <c r="F137" s="14">
        <v>0</v>
      </c>
    </row>
    <row r="138" spans="2:13" ht="30" x14ac:dyDescent="0.25">
      <c r="B138" s="10" t="s">
        <v>208</v>
      </c>
      <c r="C138" s="10" t="s">
        <v>209</v>
      </c>
      <c r="D138" s="14">
        <f>SUM(D139)</f>
        <v>9247</v>
      </c>
      <c r="E138" s="14">
        <f t="shared" ref="E138:F138" si="54">SUM(E139)</f>
        <v>4877</v>
      </c>
      <c r="F138" s="14">
        <f t="shared" si="54"/>
        <v>5945</v>
      </c>
    </row>
    <row r="139" spans="2:13" ht="30" x14ac:dyDescent="0.25">
      <c r="B139" s="10" t="s">
        <v>178</v>
      </c>
      <c r="C139" s="10" t="s">
        <v>179</v>
      </c>
      <c r="D139" s="14">
        <v>9247</v>
      </c>
      <c r="E139" s="14">
        <v>4877</v>
      </c>
      <c r="F139" s="14">
        <v>5945</v>
      </c>
    </row>
    <row r="140" spans="2:13" x14ac:dyDescent="0.25">
      <c r="B140" s="10" t="s">
        <v>235</v>
      </c>
      <c r="C140" s="10" t="s">
        <v>237</v>
      </c>
      <c r="D140" s="14">
        <f>D142</f>
        <v>193</v>
      </c>
      <c r="E140" s="14">
        <f t="shared" ref="E140:F140" si="55">E142</f>
        <v>193</v>
      </c>
      <c r="F140" s="14">
        <f t="shared" si="55"/>
        <v>197</v>
      </c>
    </row>
    <row r="141" spans="2:13" x14ac:dyDescent="0.25">
      <c r="B141" s="10" t="s">
        <v>236</v>
      </c>
      <c r="C141" s="10" t="s">
        <v>238</v>
      </c>
      <c r="D141" s="14">
        <f>D142</f>
        <v>193</v>
      </c>
      <c r="E141" s="14">
        <f t="shared" ref="E141:F141" si="56">E142</f>
        <v>193</v>
      </c>
      <c r="F141" s="14">
        <f t="shared" si="56"/>
        <v>197</v>
      </c>
    </row>
    <row r="142" spans="2:13" ht="45" x14ac:dyDescent="0.25">
      <c r="B142" s="10"/>
      <c r="C142" s="10" t="s">
        <v>228</v>
      </c>
      <c r="D142" s="14">
        <v>193</v>
      </c>
      <c r="E142" s="14">
        <v>193</v>
      </c>
      <c r="F142" s="14">
        <v>197</v>
      </c>
    </row>
    <row r="143" spans="2:13" ht="30" x14ac:dyDescent="0.25">
      <c r="B143" s="10" t="s">
        <v>201</v>
      </c>
      <c r="C143" s="10" t="s">
        <v>202</v>
      </c>
      <c r="D143" s="14">
        <f>SUM(D144)</f>
        <v>394770</v>
      </c>
      <c r="E143" s="14">
        <f t="shared" ref="E143:F143" si="57">SUM(E144)</f>
        <v>0</v>
      </c>
      <c r="F143" s="14">
        <f t="shared" si="57"/>
        <v>0</v>
      </c>
    </row>
    <row r="144" spans="2:13" ht="30" x14ac:dyDescent="0.25">
      <c r="B144" s="10" t="s">
        <v>180</v>
      </c>
      <c r="C144" s="10" t="s">
        <v>181</v>
      </c>
      <c r="D144" s="14">
        <f>SUM(D145:D149)</f>
        <v>394770</v>
      </c>
      <c r="E144" s="14">
        <f t="shared" ref="E144:F144" si="58">SUM(E145:E148)</f>
        <v>0</v>
      </c>
      <c r="F144" s="14">
        <f t="shared" si="58"/>
        <v>0</v>
      </c>
    </row>
    <row r="145" spans="2:6" ht="45" x14ac:dyDescent="0.25">
      <c r="B145" s="10"/>
      <c r="C145" s="10" t="s">
        <v>260</v>
      </c>
      <c r="D145" s="14">
        <v>147379</v>
      </c>
      <c r="E145" s="14">
        <v>0</v>
      </c>
      <c r="F145" s="14">
        <v>0</v>
      </c>
    </row>
    <row r="146" spans="2:6" x14ac:dyDescent="0.25">
      <c r="B146" s="10"/>
      <c r="C146" s="10" t="s">
        <v>239</v>
      </c>
      <c r="D146" s="14">
        <v>25285</v>
      </c>
      <c r="E146" s="14">
        <v>0</v>
      </c>
      <c r="F146" s="14">
        <v>0</v>
      </c>
    </row>
    <row r="147" spans="2:6" x14ac:dyDescent="0.25">
      <c r="B147" s="10"/>
      <c r="C147" s="10" t="s">
        <v>240</v>
      </c>
      <c r="D147" s="14">
        <v>14167</v>
      </c>
      <c r="E147" s="14">
        <v>0</v>
      </c>
      <c r="F147" s="14">
        <v>0</v>
      </c>
    </row>
    <row r="148" spans="2:6" x14ac:dyDescent="0.25">
      <c r="B148" s="10"/>
      <c r="C148" s="10" t="s">
        <v>241</v>
      </c>
      <c r="D148" s="14">
        <v>6720</v>
      </c>
      <c r="E148" s="14">
        <v>0</v>
      </c>
      <c r="F148" s="14">
        <v>0</v>
      </c>
    </row>
    <row r="149" spans="2:6" ht="30" x14ac:dyDescent="0.25">
      <c r="B149" s="10"/>
      <c r="C149" s="10" t="s">
        <v>341</v>
      </c>
      <c r="D149" s="14">
        <v>201219</v>
      </c>
      <c r="E149" s="14"/>
      <c r="F149" s="14"/>
    </row>
    <row r="150" spans="2:6" ht="44.25" customHeight="1" x14ac:dyDescent="0.25">
      <c r="B150" s="10" t="s">
        <v>311</v>
      </c>
      <c r="C150" s="10" t="s">
        <v>313</v>
      </c>
      <c r="D150" s="14">
        <f>SUM(D151)</f>
        <v>273</v>
      </c>
      <c r="E150" s="14">
        <f t="shared" ref="E150:F151" si="59">SUM(E151)</f>
        <v>0</v>
      </c>
      <c r="F150" s="14">
        <f t="shared" si="59"/>
        <v>0</v>
      </c>
    </row>
    <row r="151" spans="2:6" ht="59.25" customHeight="1" x14ac:dyDescent="0.25">
      <c r="B151" s="10" t="s">
        <v>304</v>
      </c>
      <c r="C151" s="10" t="s">
        <v>312</v>
      </c>
      <c r="D151" s="14">
        <f>SUM(D152)</f>
        <v>273</v>
      </c>
      <c r="E151" s="14">
        <f t="shared" si="59"/>
        <v>0</v>
      </c>
      <c r="F151" s="14">
        <f t="shared" si="59"/>
        <v>0</v>
      </c>
    </row>
    <row r="152" spans="2:6" ht="45" x14ac:dyDescent="0.25">
      <c r="B152" s="10"/>
      <c r="C152" s="10" t="s">
        <v>298</v>
      </c>
      <c r="D152" s="14">
        <v>273</v>
      </c>
      <c r="E152" s="14">
        <v>0</v>
      </c>
      <c r="F152" s="14">
        <v>0</v>
      </c>
    </row>
    <row r="153" spans="2:6" ht="15.75" customHeight="1" x14ac:dyDescent="0.25">
      <c r="B153" s="10" t="s">
        <v>203</v>
      </c>
      <c r="C153" s="10" t="s">
        <v>204</v>
      </c>
      <c r="D153" s="14">
        <f>SUM(D154)</f>
        <v>591148</v>
      </c>
      <c r="E153" s="14">
        <f t="shared" ref="E153:F153" si="60">SUM(E154)</f>
        <v>691314</v>
      </c>
      <c r="F153" s="14">
        <f t="shared" si="60"/>
        <v>654663</v>
      </c>
    </row>
    <row r="154" spans="2:6" ht="17.25" customHeight="1" x14ac:dyDescent="0.25">
      <c r="B154" s="10" t="s">
        <v>182</v>
      </c>
      <c r="C154" s="10" t="s">
        <v>183</v>
      </c>
      <c r="D154" s="14">
        <f>SUM(D155:D177)</f>
        <v>591148</v>
      </c>
      <c r="E154" s="14">
        <f>SUM(E155:E176)</f>
        <v>691314</v>
      </c>
      <c r="F154" s="14">
        <f>SUM(F155:F176)</f>
        <v>654663</v>
      </c>
    </row>
    <row r="155" spans="2:6" x14ac:dyDescent="0.25">
      <c r="B155" s="10"/>
      <c r="C155" s="10" t="s">
        <v>269</v>
      </c>
      <c r="D155" s="14">
        <v>910</v>
      </c>
      <c r="E155" s="14">
        <v>0</v>
      </c>
      <c r="F155" s="14">
        <v>525</v>
      </c>
    </row>
    <row r="156" spans="2:6" ht="30.75" customHeight="1" x14ac:dyDescent="0.25">
      <c r="B156" s="10"/>
      <c r="C156" s="10" t="s">
        <v>285</v>
      </c>
      <c r="D156" s="14">
        <v>3978</v>
      </c>
      <c r="E156" s="14">
        <v>4324</v>
      </c>
      <c r="F156" s="14">
        <v>4588</v>
      </c>
    </row>
    <row r="157" spans="2:6" ht="46.5" customHeight="1" x14ac:dyDescent="0.25">
      <c r="B157" s="10"/>
      <c r="C157" s="10" t="s">
        <v>286</v>
      </c>
      <c r="D157" s="14">
        <v>11721</v>
      </c>
      <c r="E157" s="14">
        <v>11622</v>
      </c>
      <c r="F157" s="14">
        <v>11622</v>
      </c>
    </row>
    <row r="158" spans="2:6" ht="45" x14ac:dyDescent="0.25">
      <c r="B158" s="10"/>
      <c r="C158" s="10" t="s">
        <v>287</v>
      </c>
      <c r="D158" s="14">
        <v>1358</v>
      </c>
      <c r="E158" s="14">
        <v>1358</v>
      </c>
      <c r="F158" s="14">
        <v>1358</v>
      </c>
    </row>
    <row r="159" spans="2:6" x14ac:dyDescent="0.25">
      <c r="B159" s="10"/>
      <c r="C159" s="10" t="s">
        <v>220</v>
      </c>
      <c r="D159" s="14">
        <v>1780</v>
      </c>
      <c r="E159" s="14">
        <v>1780</v>
      </c>
      <c r="F159" s="14">
        <v>1780</v>
      </c>
    </row>
    <row r="160" spans="2:6" ht="45" x14ac:dyDescent="0.25">
      <c r="B160" s="10"/>
      <c r="C160" s="10" t="s">
        <v>270</v>
      </c>
      <c r="D160" s="14">
        <v>2259</v>
      </c>
      <c r="E160" s="14">
        <v>2374</v>
      </c>
      <c r="F160" s="14">
        <v>2483</v>
      </c>
    </row>
    <row r="161" spans="2:6" ht="30" x14ac:dyDescent="0.25">
      <c r="B161" s="10"/>
      <c r="C161" s="10" t="s">
        <v>221</v>
      </c>
      <c r="D161" s="14">
        <v>135028</v>
      </c>
      <c r="E161" s="14">
        <v>171786</v>
      </c>
      <c r="F161" s="14">
        <v>130361</v>
      </c>
    </row>
    <row r="162" spans="2:6" ht="30" x14ac:dyDescent="0.25">
      <c r="B162" s="10"/>
      <c r="C162" s="10" t="s">
        <v>271</v>
      </c>
      <c r="D162" s="14">
        <v>98280</v>
      </c>
      <c r="E162" s="14">
        <v>0</v>
      </c>
      <c r="F162" s="14">
        <v>0</v>
      </c>
    </row>
    <row r="163" spans="2:6" ht="45" x14ac:dyDescent="0.25">
      <c r="B163" s="10"/>
      <c r="C163" s="10" t="s">
        <v>227</v>
      </c>
      <c r="D163" s="14">
        <v>64066</v>
      </c>
      <c r="E163" s="14">
        <v>65375</v>
      </c>
      <c r="F163" s="14">
        <v>66176</v>
      </c>
    </row>
    <row r="164" spans="2:6" ht="30" x14ac:dyDescent="0.25">
      <c r="B164" s="10"/>
      <c r="C164" s="11" t="s">
        <v>303</v>
      </c>
      <c r="D164" s="14">
        <v>102398</v>
      </c>
      <c r="E164" s="14">
        <v>0</v>
      </c>
      <c r="F164" s="14">
        <v>0</v>
      </c>
    </row>
    <row r="165" spans="2:6" ht="30" x14ac:dyDescent="0.25">
      <c r="B165" s="10"/>
      <c r="C165" s="10" t="s">
        <v>272</v>
      </c>
      <c r="D165" s="14">
        <v>37247</v>
      </c>
      <c r="E165" s="14">
        <v>86909</v>
      </c>
      <c r="F165" s="14">
        <v>0</v>
      </c>
    </row>
    <row r="166" spans="2:6" x14ac:dyDescent="0.25">
      <c r="B166" s="10"/>
      <c r="C166" s="10" t="s">
        <v>274</v>
      </c>
      <c r="D166" s="14">
        <v>27713</v>
      </c>
      <c r="E166" s="14">
        <v>21306</v>
      </c>
      <c r="F166" s="14">
        <v>22000</v>
      </c>
    </row>
    <row r="167" spans="2:6" ht="30" x14ac:dyDescent="0.25">
      <c r="B167" s="10"/>
      <c r="C167" s="10" t="s">
        <v>275</v>
      </c>
      <c r="D167" s="14">
        <v>33111</v>
      </c>
      <c r="E167" s="14">
        <v>262834</v>
      </c>
      <c r="F167" s="14">
        <v>211305</v>
      </c>
    </row>
    <row r="168" spans="2:6" x14ac:dyDescent="0.25">
      <c r="B168" s="10"/>
      <c r="C168" s="10" t="s">
        <v>282</v>
      </c>
      <c r="D168" s="14">
        <v>0</v>
      </c>
      <c r="E168" s="14">
        <v>38177</v>
      </c>
      <c r="F168" s="14">
        <v>199593</v>
      </c>
    </row>
    <row r="169" spans="2:6" x14ac:dyDescent="0.25">
      <c r="B169" s="10"/>
      <c r="C169" s="10" t="s">
        <v>283</v>
      </c>
      <c r="D169" s="14">
        <v>0</v>
      </c>
      <c r="E169" s="14">
        <v>14455</v>
      </c>
      <c r="F169" s="14">
        <v>0</v>
      </c>
    </row>
    <row r="170" spans="2:6" x14ac:dyDescent="0.25">
      <c r="B170" s="10"/>
      <c r="C170" s="10" t="s">
        <v>276</v>
      </c>
      <c r="D170" s="14">
        <v>0</v>
      </c>
      <c r="E170" s="14">
        <v>0</v>
      </c>
      <c r="F170" s="14">
        <v>0</v>
      </c>
    </row>
    <row r="171" spans="2:6" ht="45" x14ac:dyDescent="0.25">
      <c r="B171" s="10"/>
      <c r="C171" s="10" t="s">
        <v>295</v>
      </c>
      <c r="D171" s="14">
        <v>53190</v>
      </c>
      <c r="E171" s="14">
        <v>0</v>
      </c>
      <c r="F171" s="14">
        <v>0</v>
      </c>
    </row>
    <row r="172" spans="2:6" ht="30" x14ac:dyDescent="0.25">
      <c r="B172" s="10"/>
      <c r="C172" s="10" t="s">
        <v>278</v>
      </c>
      <c r="D172" s="14">
        <v>8106</v>
      </c>
      <c r="E172" s="14">
        <v>0</v>
      </c>
      <c r="F172" s="14">
        <v>0</v>
      </c>
    </row>
    <row r="173" spans="2:6" x14ac:dyDescent="0.25">
      <c r="B173" s="10"/>
      <c r="C173" s="10" t="s">
        <v>219</v>
      </c>
      <c r="D173" s="14"/>
      <c r="E173" s="14">
        <v>2300</v>
      </c>
      <c r="F173" s="14">
        <v>2220</v>
      </c>
    </row>
    <row r="174" spans="2:6" ht="30" x14ac:dyDescent="0.25">
      <c r="B174" s="10"/>
      <c r="C174" s="10" t="s">
        <v>294</v>
      </c>
      <c r="D174" s="14">
        <v>8235</v>
      </c>
      <c r="E174" s="14">
        <v>0</v>
      </c>
      <c r="F174" s="14">
        <v>0</v>
      </c>
    </row>
    <row r="175" spans="2:6" ht="60" x14ac:dyDescent="0.25">
      <c r="B175" s="10"/>
      <c r="C175" s="10" t="s">
        <v>176</v>
      </c>
      <c r="D175" s="14"/>
      <c r="E175" s="14">
        <v>6630</v>
      </c>
      <c r="F175" s="14"/>
    </row>
    <row r="176" spans="2:6" ht="105" customHeight="1" x14ac:dyDescent="0.25">
      <c r="B176" s="10"/>
      <c r="C176" s="10" t="s">
        <v>284</v>
      </c>
      <c r="D176" s="14"/>
      <c r="E176" s="14">
        <v>84</v>
      </c>
      <c r="F176" s="14">
        <v>652</v>
      </c>
    </row>
    <row r="177" spans="2:6" ht="33" customHeight="1" x14ac:dyDescent="0.25">
      <c r="B177" s="10"/>
      <c r="C177" s="10" t="s">
        <v>361</v>
      </c>
      <c r="D177" s="14">
        <v>1768</v>
      </c>
      <c r="E177" s="14"/>
      <c r="F177" s="14"/>
    </row>
    <row r="178" spans="2:6" ht="15.75" customHeight="1" x14ac:dyDescent="0.25">
      <c r="B178" s="10" t="s">
        <v>184</v>
      </c>
      <c r="C178" s="10" t="s">
        <v>185</v>
      </c>
      <c r="D178" s="14">
        <f>SUM(D179+D194+D195+D196+D197+D198+D193)</f>
        <v>580048</v>
      </c>
      <c r="E178" s="14">
        <f t="shared" ref="E178:F178" si="61">SUM(E179+E194+E195+E196+E197+E198+E193)</f>
        <v>573805</v>
      </c>
      <c r="F178" s="14">
        <f t="shared" si="61"/>
        <v>573942</v>
      </c>
    </row>
    <row r="179" spans="2:6" ht="30" x14ac:dyDescent="0.25">
      <c r="B179" s="10" t="s">
        <v>186</v>
      </c>
      <c r="C179" s="10" t="s">
        <v>187</v>
      </c>
      <c r="D179" s="14">
        <f>SUM(D180:D192)</f>
        <v>535102</v>
      </c>
      <c r="E179" s="14">
        <f>SUM(E180:E192)</f>
        <v>525104</v>
      </c>
      <c r="F179" s="14">
        <f>SUM(F180:F192)</f>
        <v>525132</v>
      </c>
    </row>
    <row r="180" spans="2:6" ht="60" x14ac:dyDescent="0.25">
      <c r="B180" s="10"/>
      <c r="C180" s="10" t="s">
        <v>290</v>
      </c>
      <c r="D180" s="14">
        <v>2391</v>
      </c>
      <c r="E180" s="14">
        <v>2404</v>
      </c>
      <c r="F180" s="14">
        <v>2412</v>
      </c>
    </row>
    <row r="181" spans="2:6" ht="45" x14ac:dyDescent="0.25">
      <c r="B181" s="10"/>
      <c r="C181" s="10" t="s">
        <v>288</v>
      </c>
      <c r="D181" s="14">
        <v>2466</v>
      </c>
      <c r="E181" s="14">
        <v>2086</v>
      </c>
      <c r="F181" s="14">
        <v>2086</v>
      </c>
    </row>
    <row r="182" spans="2:6" ht="32.25" customHeight="1" x14ac:dyDescent="0.25">
      <c r="B182" s="10"/>
      <c r="C182" s="10" t="s">
        <v>222</v>
      </c>
      <c r="D182" s="14">
        <v>1017</v>
      </c>
      <c r="E182" s="14">
        <v>595</v>
      </c>
      <c r="F182" s="14">
        <v>595</v>
      </c>
    </row>
    <row r="183" spans="2:6" ht="45" x14ac:dyDescent="0.25">
      <c r="B183" s="10"/>
      <c r="C183" s="10" t="s">
        <v>291</v>
      </c>
      <c r="D183" s="14">
        <v>280</v>
      </c>
      <c r="E183" s="14">
        <v>280</v>
      </c>
      <c r="F183" s="14">
        <v>280</v>
      </c>
    </row>
    <row r="184" spans="2:6" ht="135" x14ac:dyDescent="0.25">
      <c r="B184" s="10"/>
      <c r="C184" s="10" t="s">
        <v>223</v>
      </c>
      <c r="D184" s="14">
        <v>249</v>
      </c>
      <c r="E184" s="14">
        <v>249</v>
      </c>
      <c r="F184" s="14">
        <v>249</v>
      </c>
    </row>
    <row r="185" spans="2:6" ht="45" x14ac:dyDescent="0.25">
      <c r="B185" s="10"/>
      <c r="C185" s="10" t="s">
        <v>324</v>
      </c>
      <c r="D185" s="14">
        <v>498</v>
      </c>
      <c r="E185" s="14">
        <v>498</v>
      </c>
      <c r="F185" s="14">
        <v>498</v>
      </c>
    </row>
    <row r="186" spans="2:6" ht="46.5" customHeight="1" x14ac:dyDescent="0.25">
      <c r="B186" s="10"/>
      <c r="C186" s="10" t="s">
        <v>224</v>
      </c>
      <c r="D186" s="14">
        <v>585</v>
      </c>
      <c r="E186" s="14">
        <v>629</v>
      </c>
      <c r="F186" s="14">
        <v>629</v>
      </c>
    </row>
    <row r="187" spans="2:6" ht="30" x14ac:dyDescent="0.25">
      <c r="B187" s="10"/>
      <c r="C187" s="10" t="s">
        <v>225</v>
      </c>
      <c r="D187" s="14">
        <v>2836</v>
      </c>
      <c r="E187" s="14">
        <v>2836</v>
      </c>
      <c r="F187" s="14">
        <v>2836</v>
      </c>
    </row>
    <row r="188" spans="2:6" ht="45" x14ac:dyDescent="0.25">
      <c r="B188" s="10"/>
      <c r="C188" s="10" t="s">
        <v>289</v>
      </c>
      <c r="D188" s="14">
        <v>103</v>
      </c>
      <c r="E188" s="14">
        <v>103</v>
      </c>
      <c r="F188" s="14">
        <v>103</v>
      </c>
    </row>
    <row r="189" spans="2:6" ht="134.25" customHeight="1" x14ac:dyDescent="0.25">
      <c r="B189" s="10"/>
      <c r="C189" s="10" t="s">
        <v>281</v>
      </c>
      <c r="D189" s="14">
        <v>522005</v>
      </c>
      <c r="E189" s="14">
        <v>512741</v>
      </c>
      <c r="F189" s="14">
        <v>512741</v>
      </c>
    </row>
    <row r="190" spans="2:6" ht="45" x14ac:dyDescent="0.25">
      <c r="B190" s="10"/>
      <c r="C190" s="10" t="s">
        <v>226</v>
      </c>
      <c r="D190" s="14">
        <v>2335</v>
      </c>
      <c r="E190" s="14">
        <v>2362</v>
      </c>
      <c r="F190" s="14">
        <v>2383</v>
      </c>
    </row>
    <row r="191" spans="2:6" ht="75" x14ac:dyDescent="0.25">
      <c r="B191" s="10"/>
      <c r="C191" s="10" t="s">
        <v>292</v>
      </c>
      <c r="D191" s="14">
        <v>129</v>
      </c>
      <c r="E191" s="14">
        <v>129</v>
      </c>
      <c r="F191" s="14">
        <v>128</v>
      </c>
    </row>
    <row r="192" spans="2:6" ht="45" x14ac:dyDescent="0.25">
      <c r="B192" s="10"/>
      <c r="C192" s="10" t="s">
        <v>261</v>
      </c>
      <c r="D192" s="14">
        <v>208</v>
      </c>
      <c r="E192" s="14">
        <v>192</v>
      </c>
      <c r="F192" s="14">
        <v>192</v>
      </c>
    </row>
    <row r="193" spans="2:6" ht="60" x14ac:dyDescent="0.25">
      <c r="B193" s="10" t="s">
        <v>280</v>
      </c>
      <c r="C193" s="10" t="s">
        <v>279</v>
      </c>
      <c r="D193" s="14">
        <v>11261</v>
      </c>
      <c r="E193" s="14">
        <v>11261</v>
      </c>
      <c r="F193" s="14">
        <v>11261</v>
      </c>
    </row>
    <row r="194" spans="2:6" ht="60" x14ac:dyDescent="0.25">
      <c r="B194" s="10" t="s">
        <v>188</v>
      </c>
      <c r="C194" s="10" t="s">
        <v>213</v>
      </c>
      <c r="D194" s="14">
        <v>13370</v>
      </c>
      <c r="E194" s="14">
        <v>16792</v>
      </c>
      <c r="F194" s="14">
        <v>16792</v>
      </c>
    </row>
    <row r="195" spans="2:6" ht="45" x14ac:dyDescent="0.25">
      <c r="B195" s="10" t="s">
        <v>189</v>
      </c>
      <c r="C195" s="10" t="s">
        <v>218</v>
      </c>
      <c r="D195" s="14">
        <v>2958</v>
      </c>
      <c r="E195" s="14">
        <v>3090</v>
      </c>
      <c r="F195" s="14">
        <v>3199</v>
      </c>
    </row>
    <row r="196" spans="2:6" ht="45" x14ac:dyDescent="0.25">
      <c r="B196" s="10" t="s">
        <v>190</v>
      </c>
      <c r="C196" s="10" t="s">
        <v>191</v>
      </c>
      <c r="D196" s="14"/>
      <c r="E196" s="14">
        <v>2</v>
      </c>
      <c r="F196" s="14">
        <v>2</v>
      </c>
    </row>
    <row r="197" spans="2:6" ht="45" x14ac:dyDescent="0.25">
      <c r="B197" s="12" t="s">
        <v>299</v>
      </c>
      <c r="C197" s="12" t="s">
        <v>302</v>
      </c>
      <c r="D197" s="14">
        <v>2124</v>
      </c>
      <c r="E197" s="14">
        <v>2094</v>
      </c>
      <c r="F197" s="14">
        <v>2094</v>
      </c>
    </row>
    <row r="198" spans="2:6" ht="45" x14ac:dyDescent="0.25">
      <c r="B198" s="10" t="s">
        <v>229</v>
      </c>
      <c r="C198" s="10" t="s">
        <v>230</v>
      </c>
      <c r="D198" s="14">
        <v>15233</v>
      </c>
      <c r="E198" s="14">
        <v>15462</v>
      </c>
      <c r="F198" s="14">
        <v>15462</v>
      </c>
    </row>
    <row r="199" spans="2:6" ht="19.5" customHeight="1" x14ac:dyDescent="0.25">
      <c r="B199" s="10" t="s">
        <v>192</v>
      </c>
      <c r="C199" s="10" t="s">
        <v>193</v>
      </c>
      <c r="D199" s="14">
        <f>SUM(D200+D203)</f>
        <v>120104</v>
      </c>
      <c r="E199" s="14">
        <f t="shared" ref="E199:F199" si="62">SUM(E200+E203)</f>
        <v>1500</v>
      </c>
      <c r="F199" s="14">
        <f t="shared" si="62"/>
        <v>0</v>
      </c>
    </row>
    <row r="200" spans="2:6" ht="45" customHeight="1" x14ac:dyDescent="0.25">
      <c r="B200" s="10" t="s">
        <v>307</v>
      </c>
      <c r="C200" s="10" t="s">
        <v>310</v>
      </c>
      <c r="D200" s="14">
        <v>70000</v>
      </c>
      <c r="E200" s="14">
        <v>0</v>
      </c>
      <c r="F200" s="14">
        <v>0</v>
      </c>
    </row>
    <row r="201" spans="2:6" ht="60" customHeight="1" x14ac:dyDescent="0.25">
      <c r="B201" s="10" t="s">
        <v>308</v>
      </c>
      <c r="C201" s="10" t="s">
        <v>309</v>
      </c>
      <c r="D201" s="14">
        <v>70000</v>
      </c>
      <c r="E201" s="14">
        <v>0</v>
      </c>
      <c r="F201" s="14">
        <v>0</v>
      </c>
    </row>
    <row r="202" spans="2:6" ht="45" customHeight="1" x14ac:dyDescent="0.25">
      <c r="B202" s="10"/>
      <c r="C202" s="10" t="s">
        <v>296</v>
      </c>
      <c r="D202" s="14">
        <v>70000</v>
      </c>
      <c r="E202" s="14">
        <v>0</v>
      </c>
      <c r="F202" s="14">
        <v>0</v>
      </c>
    </row>
    <row r="203" spans="2:6" ht="23.25" customHeight="1" x14ac:dyDescent="0.25">
      <c r="B203" s="10" t="s">
        <v>194</v>
      </c>
      <c r="C203" s="10" t="s">
        <v>195</v>
      </c>
      <c r="D203" s="14">
        <f>SUM(D204)</f>
        <v>50104</v>
      </c>
      <c r="E203" s="14">
        <f t="shared" ref="E203:F203" si="63">SUM(E204)</f>
        <v>1500</v>
      </c>
      <c r="F203" s="14">
        <f t="shared" si="63"/>
        <v>0</v>
      </c>
    </row>
    <row r="204" spans="2:6" ht="19.5" customHeight="1" x14ac:dyDescent="0.25">
      <c r="B204" s="10" t="s">
        <v>196</v>
      </c>
      <c r="C204" s="10" t="s">
        <v>197</v>
      </c>
      <c r="D204" s="14">
        <f>SUM(D205:D211)</f>
        <v>50104</v>
      </c>
      <c r="E204" s="14">
        <f>SUM(E205:E206)</f>
        <v>1500</v>
      </c>
      <c r="F204" s="14">
        <f>SUM(F205:F206)</f>
        <v>0</v>
      </c>
    </row>
    <row r="205" spans="2:6" ht="30" x14ac:dyDescent="0.25">
      <c r="B205" s="10"/>
      <c r="C205" s="10" t="s">
        <v>293</v>
      </c>
      <c r="D205" s="14">
        <v>0</v>
      </c>
      <c r="E205" s="14">
        <v>1500</v>
      </c>
      <c r="F205" s="14">
        <v>0</v>
      </c>
    </row>
    <row r="206" spans="2:6" ht="209.25" customHeight="1" x14ac:dyDescent="0.25">
      <c r="B206" s="10"/>
      <c r="C206" s="10" t="s">
        <v>325</v>
      </c>
      <c r="D206" s="16">
        <v>21925</v>
      </c>
      <c r="E206" s="16"/>
      <c r="F206" s="16"/>
    </row>
    <row r="207" spans="2:6" ht="61.5" customHeight="1" x14ac:dyDescent="0.25">
      <c r="B207" s="10"/>
      <c r="C207" s="10" t="s">
        <v>326</v>
      </c>
      <c r="D207" s="16">
        <v>397</v>
      </c>
      <c r="E207" s="16"/>
      <c r="F207" s="16"/>
    </row>
    <row r="208" spans="2:6" ht="60.75" customHeight="1" x14ac:dyDescent="0.25">
      <c r="B208" s="10"/>
      <c r="C208" s="10" t="s">
        <v>353</v>
      </c>
      <c r="D208" s="16">
        <v>18</v>
      </c>
      <c r="E208" s="16"/>
      <c r="F208" s="16"/>
    </row>
    <row r="209" spans="2:11" ht="30" customHeight="1" x14ac:dyDescent="0.25">
      <c r="B209" s="10"/>
      <c r="C209" s="10" t="s">
        <v>352</v>
      </c>
      <c r="D209" s="16">
        <v>14418</v>
      </c>
      <c r="E209" s="16"/>
      <c r="F209" s="16"/>
    </row>
    <row r="210" spans="2:11" ht="30" customHeight="1" x14ac:dyDescent="0.25">
      <c r="B210" s="10"/>
      <c r="C210" s="10" t="s">
        <v>362</v>
      </c>
      <c r="D210" s="16">
        <v>7688</v>
      </c>
      <c r="E210" s="16"/>
      <c r="F210" s="16"/>
    </row>
    <row r="211" spans="2:11" ht="120" customHeight="1" x14ac:dyDescent="0.25">
      <c r="B211" s="10"/>
      <c r="C211" s="10" t="s">
        <v>363</v>
      </c>
      <c r="D211" s="16">
        <v>5658</v>
      </c>
      <c r="E211" s="16"/>
      <c r="F211" s="16"/>
    </row>
    <row r="212" spans="2:11" ht="29.25" customHeight="1" x14ac:dyDescent="0.25">
      <c r="B212" s="10" t="s">
        <v>314</v>
      </c>
      <c r="C212" s="10" t="s">
        <v>319</v>
      </c>
      <c r="D212" s="16">
        <f>SUM(D213:D217)</f>
        <v>-60227</v>
      </c>
      <c r="E212" s="16">
        <f t="shared" ref="E212:F212" si="64">SUM(E215:E217)</f>
        <v>0</v>
      </c>
      <c r="F212" s="16">
        <f t="shared" si="64"/>
        <v>0</v>
      </c>
    </row>
    <row r="213" spans="2:11" ht="29.25" customHeight="1" x14ac:dyDescent="0.25">
      <c r="B213" s="10" t="s">
        <v>342</v>
      </c>
      <c r="C213" s="10" t="s">
        <v>343</v>
      </c>
      <c r="D213" s="16">
        <v>-949</v>
      </c>
      <c r="E213" s="16"/>
      <c r="F213" s="16"/>
    </row>
    <row r="214" spans="2:11" ht="47.25" customHeight="1" x14ac:dyDescent="0.25">
      <c r="B214" s="10" t="s">
        <v>344</v>
      </c>
      <c r="C214" s="10" t="s">
        <v>345</v>
      </c>
      <c r="D214" s="16">
        <v>-6</v>
      </c>
      <c r="E214" s="16"/>
      <c r="F214" s="16"/>
    </row>
    <row r="215" spans="2:11" ht="59.25" customHeight="1" x14ac:dyDescent="0.25">
      <c r="B215" s="10" t="s">
        <v>315</v>
      </c>
      <c r="C215" s="10" t="s">
        <v>317</v>
      </c>
      <c r="D215" s="16">
        <v>-20</v>
      </c>
      <c r="E215" s="16"/>
      <c r="F215" s="16"/>
    </row>
    <row r="216" spans="2:11" ht="45.75" customHeight="1" x14ac:dyDescent="0.25">
      <c r="B216" s="10" t="s">
        <v>346</v>
      </c>
      <c r="C216" s="10" t="s">
        <v>347</v>
      </c>
      <c r="D216" s="16">
        <v>-340</v>
      </c>
      <c r="E216" s="16"/>
      <c r="F216" s="16"/>
    </row>
    <row r="217" spans="2:11" ht="33" customHeight="1" x14ac:dyDescent="0.25">
      <c r="B217" s="10" t="s">
        <v>316</v>
      </c>
      <c r="C217" s="10" t="s">
        <v>318</v>
      </c>
      <c r="D217" s="16">
        <v>-58912</v>
      </c>
      <c r="E217" s="16"/>
      <c r="F217" s="16"/>
    </row>
    <row r="218" spans="2:11" x14ac:dyDescent="0.25">
      <c r="B218" s="10"/>
      <c r="C218" s="10" t="s">
        <v>198</v>
      </c>
      <c r="D218" s="14">
        <f>SUM(D13+D124)</f>
        <v>4263853</v>
      </c>
      <c r="E218" s="14">
        <f>SUM(E13+E124)</f>
        <v>3924565</v>
      </c>
      <c r="F218" s="14">
        <f>SUM(F13+F124)</f>
        <v>3139380</v>
      </c>
    </row>
    <row r="219" spans="2:11" ht="15.75" x14ac:dyDescent="0.25">
      <c r="B219" s="5"/>
      <c r="C219" s="5"/>
      <c r="D219" s="6"/>
      <c r="E219" s="6"/>
      <c r="F219" s="6"/>
    </row>
    <row r="222" spans="2:11" x14ac:dyDescent="0.25">
      <c r="K222" s="15"/>
    </row>
  </sheetData>
  <mergeCells count="6">
    <mergeCell ref="C2:F5"/>
    <mergeCell ref="C6:F6"/>
    <mergeCell ref="C7:F7"/>
    <mergeCell ref="B8:F8"/>
    <mergeCell ref="B10:B11"/>
    <mergeCell ref="C10:C11"/>
  </mergeCells>
  <pageMargins left="0.23622047244094491" right="0.23622047244094491" top="0.74803149606299213" bottom="0.15748031496062992" header="0.31496062992125984" footer="0.1574803149606299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2023-2025</vt:lpstr>
      <vt:lpstr>'2023-2025'!Область_печати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2023-10-16T05:49:06Z</dcterms:modified>
</cp:coreProperties>
</file>