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20" activeTab="0"/>
  </bookViews>
  <sheets>
    <sheet name="01.01.2022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<sst xmlns="http://schemas.openxmlformats.org/spreadsheetml/2006/main" count="145" uniqueCount="143">
  <si>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</si>
  <si>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</si>
  <si>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</si>
  <si>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</si>
  <si>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</si>
  <si>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</si>
  <si>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</si>
  <si>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</si>
  <si>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</si>
  <si>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</si>
  <si>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</si>
  <si>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</si>
  <si>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</si>
  <si>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</si>
  <si>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</si>
  <si>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</si>
  <si>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</si>
  <si>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сельскохозяйственный налог</t>
  </si>
  <si>
    <t>1 05 04000 02 0000 110</t>
  </si>
  <si>
    <t>1 06 00000 00 0000 000</t>
  </si>
  <si>
    <t>НАЛОГИ НА ИМУЩЕСТВО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</si>
  <si>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</si>
  <si>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</si>
  <si>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</si>
  <si>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</si>
  <si>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</si>
  <si>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</si>
  <si>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</si>
  <si>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</si>
  <si>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</si>
  <si>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% исполнения первоначального плана</t>
  </si>
  <si>
    <t>% исполнения уточненного плана</t>
  </si>
  <si>
    <t>План по решению о бюджете первоначальный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</si>
  <si>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</si>
  <si>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</si>
  <si>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</si>
  <si>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</si>
  <si>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 Единый налог на вмененный доход для отдельных видов деятельности</t>
  </si>
  <si>
    <t xml:space="preserve"> 1 05 03000 01 0000 110</t>
  </si>
  <si>
    <t xml:space="preserve"> Налог, взимаемый в связи с применением патентной системы налогообложения</t>
  </si>
  <si>
    <t>НЕНАЛОГОВЫЕ ДОХОДЫ</t>
  </si>
  <si>
    <t>ПРОЧИЕ БЕЗВОЗМЕЗДНЫЕ ПОСТУПЛЕНИЯ</t>
  </si>
  <si>
    <t>2 19 00000 00 0000 000</t>
  </si>
  <si>
    <t>2 07 00000 00 0000 000</t>
  </si>
  <si>
    <t>2 07 04050 04 0000 180</t>
  </si>
  <si>
    <t xml:space="preserve">Прочие безвозмездные поступления в бюджеты городских округов  </t>
  </si>
  <si>
    <t>ВОЗВРАТ ОСТАТКОВ СУБСИДИЙ, СУБВЕНЦИЙ И ИНЫХ МЕЖБЮДЖЕТНЫХ ТРАНСФЕРТОВ</t>
  </si>
  <si>
    <t>2 19 60010 04 0000 150</t>
  </si>
  <si>
    <t>Возврат прочих остатков субсидий, субвенций и иных межбюджетных трансфертов</t>
  </si>
  <si>
    <t>План по решению о бюджете уточненный</t>
  </si>
  <si>
    <t xml:space="preserve">Фактическое исполнение </t>
  </si>
  <si>
    <t>2 02 10000 00 0000 150</t>
  </si>
  <si>
    <t>2 02 20000 00 0000 150</t>
  </si>
  <si>
    <t>2 02 30000 00 0000 150</t>
  </si>
  <si>
    <t>2 02 40000 00 0000 150</t>
  </si>
  <si>
    <t>ГОСУДАРСТВЕННАЯ ПОШЛИНА</t>
  </si>
  <si>
    <t>1 08 00 000 00 0000 000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</si>
  <si>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</si>
  <si>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</si>
  <si>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</si>
  <si>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</si>
  <si>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</si>
  <si>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</si>
  <si>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1 12 00000 00 0000 000</t>
  </si>
  <si>
    <t>1 13 00000 00 0000 000</t>
  </si>
  <si>
    <t>1 14 00000 00 0000 000</t>
  </si>
  <si>
    <t>1 16 00000 00 0000 000</t>
  </si>
  <si>
    <t>1 17 00000 00 0000 000</t>
  </si>
  <si>
    <t>1 11 00000 00 0000 000</t>
  </si>
  <si>
    <t>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</si>
  <si>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</si>
  <si>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</si>
  <si>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</si>
  <si>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</si>
  <si>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</si>
  <si>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</si>
  <si>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1 03 02251 01 0000 110</t>
  </si>
  <si>
    <t>1 03 02261 01 0000 110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</si>
  <si>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</si>
  <si>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</si>
  <si>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</si>
  <si>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</si>
  <si>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1 01 02010 01 0000 110</t>
  </si>
  <si>
    <t>1 01 02020 01 0000 110</t>
  </si>
  <si>
    <t>1 01 02030 01 0000 110</t>
  </si>
  <si>
    <t>1 01 02040 01 0000 110</t>
  </si>
  <si>
    <t>1 01 02080 01 0000 110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</si>
  <si>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</si>
  <si>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</si>
  <si>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</si>
  <si>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</si>
  <si>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1 05 01011 01 0000 110</t>
  </si>
  <si>
    <t>Земельный налог с организаций</t>
  </si>
  <si>
    <t>Земельный налог с физических лиц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</si>
  <si>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</si>
  <si>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</si>
  <si>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1 08 03 010 0 0000 110</t>
  </si>
  <si>
    <t>1 08 07 150 01 0000 110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</si>
  <si>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</si>
  <si>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</si>
  <si>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</si>
  <si>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1 11 05 012 04 0000 120</t>
  </si>
  <si>
    <t>1 11 05 024 04 0000 120</t>
  </si>
  <si>
    <t>1 11 05 074 04 0000 120</t>
  </si>
  <si>
    <t>1 11 08 040 04 0000 120</t>
  </si>
  <si>
    <t>1 11 05 034 04 0000 120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</si>
  <si>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</si>
  <si>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</si>
  <si>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</si>
  <si>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</si>
  <si>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1 11 09 044 04 0000 120</t>
  </si>
  <si>
    <t>1 11 09 080 04 0000 120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</si>
  <si>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</si>
  <si>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</si>
  <si>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</si>
  <si>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</si>
  <si>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1 12 01 010 01 0000 120</t>
  </si>
  <si>
    <t>1 12 01 030 01 0000 120</t>
  </si>
  <si>
    <t>1 12 01 041 01 0000 120</t>
  </si>
  <si>
    <t>Плата за размещение отходов производства</t>
  </si>
  <si>
    <t>1 12 01 042 01 0000 120</t>
  </si>
  <si>
    <t>Плата за размещение твердых коммунальных отходов</t>
  </si>
  <si>
    <t>1 14 06 012 04 0000 430</t>
  </si>
  <si>
    <t>Прочие доходы от оказания платных услуг (работ) получателями средств бюджетов городских округов</t>
  </si>
  <si>
    <t>1 13 01 994 04 0000 130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</si>
  <si>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</si>
  <si>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</si>
  <si>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1 13 02 064 04 0000 130</t>
  </si>
  <si>
    <t>1 13 02 994 04 0000 130</t>
  </si>
  <si>
    <t>1 14 06 024 04 0000 430</t>
  </si>
  <si>
    <t>1 14 06 312 04 0000 430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</si>
  <si>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</si>
  <si>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</si>
  <si>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</si>
  <si>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</si>
  <si>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</si>
  <si>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тыс.руб.</t>
  </si>
  <si>
    <t>Приложение 1</t>
  </si>
  <si>
    <t>к решению Совета депутатов городского округа Зарайск</t>
  </si>
  <si>
    <t>Московской области №       от        мая 2023 "Об утверждении</t>
  </si>
  <si>
    <t>отчета об исполнении бюджета городского округа Зарайск</t>
  </si>
  <si>
    <t>Московской области за 2022 год"</t>
  </si>
  <si>
    <t>Исполнение поступления доходов в  бюджет городского округа Зарайск Московской области 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</si>
</sst>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0" fillId="2" borderId="0" xfId="0" applyNumberFormat="1" applyFill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wrapText="1"/>
    </xf>
    <xf numFmtId="0" fontId="0" fillId="2" borderId="1" xfId="0" applyFill="1" applyBorder="1"/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0" fillId="2" borderId="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zoomScale="60" workbookViewId="0" topLeftCell="A1">
      <selection activeCell="A6" sqref="A6:XFD6"/>
    </sheetView>
  </sheetViews>
  <sheetFormatPr defaultColWidth="9.140625" defaultRowHeight="15"/>
  <cols>
    <col min="1" max="1" width="20.57421875" style="1" customWidth="1"/>
    <col min="2" max="2" width="56.57421875" style="1" customWidth="1"/>
    <col min="3" max="3" width="0.71875" style="1" hidden="1" customWidth="1"/>
    <col min="4" max="4" width="14.7109375" style="1" customWidth="1"/>
    <col min="5" max="5" width="14.00390625" style="1" customWidth="1"/>
    <col min="6" max="6" width="1.421875" style="1" hidden="1" customWidth="1"/>
    <col min="7" max="7" width="16.57421875" style="1" customWidth="1"/>
    <col min="8" max="16384" width="9.140625" style="1" customWidth="1"/>
  </cols>
  <sheetData>
    <row r="1" ht="15">
      <c r="D1" s="1" t="s">
        <v>137</v>
      </c>
    </row>
    <row r="2" ht="15">
      <c r="D2" s="1" t="s">
        <v>138</v>
      </c>
    </row>
    <row r="3" ht="15">
      <c r="D3" s="1" t="s">
        <v>139</v>
      </c>
    </row>
    <row r="4" ht="15">
      <c r="D4" s="1" t="s">
        <v>140</v>
      </c>
    </row>
    <row r="5" ht="15">
      <c r="D5" s="1" t="s">
        <v>141</v>
      </c>
    </row>
    <row r="6" spans="1:7" ht="28.15" customHeight="1">
      <c r="A6" s="29" t="s">
        <v>142</v>
      </c>
      <c r="B6" s="29"/>
      <c r="C6" s="29"/>
      <c r="D6" s="29"/>
      <c r="E6" s="29"/>
      <c r="F6" s="29"/>
      <c r="G6" s="29"/>
    </row>
    <row r="7" spans="1:7" ht="28.15" customHeight="1">
      <c r="A7" s="24"/>
      <c r="B7" s="24"/>
      <c r="C7" s="24"/>
      <c r="D7" s="24"/>
      <c r="E7" s="24"/>
      <c r="F7" s="24"/>
      <c r="G7" s="24"/>
    </row>
    <row r="8" spans="6:7" ht="15">
      <c r="F8" s="30" t="s">
        <v>136</v>
      </c>
      <c r="G8" s="30"/>
    </row>
    <row r="9" spans="1:7" ht="409.5">
      <c r="A9" s="2" t="s">
        <v>0</v>
      </c>
      <c r="B9" s="2" t="s">
        <v>1</v>
      </c>
      <c r="C9" s="11" t="s">
        <v>32</v>
      </c>
      <c r="D9" s="2" t="s">
        <v>49</v>
      </c>
      <c r="E9" s="2" t="s">
        <v>50</v>
      </c>
      <c r="F9" s="11" t="s">
        <v>30</v>
      </c>
      <c r="G9" s="11" t="s">
        <v>31</v>
      </c>
    </row>
    <row r="10" spans="1:7" ht="15.75">
      <c r="A10" s="6" t="s">
        <v>2</v>
      </c>
      <c r="B10" s="3" t="s">
        <v>3</v>
      </c>
      <c r="C10" s="4">
        <f>SUM(C11+C41)</f>
        <v>922131</v>
      </c>
      <c r="D10" s="4">
        <f aca="true" t="shared" si="0" ref="D10:E10">SUM(D11+D41)</f>
        <v>937698</v>
      </c>
      <c r="E10" s="4">
        <f t="shared" si="0"/>
        <v>944948</v>
      </c>
      <c r="F10" s="5">
        <f>SUM(E10/C10*100)</f>
        <v>102.47437728478926</v>
      </c>
      <c r="G10" s="5">
        <f>SUM(E10/D10*100)</f>
        <v>100.77317003982091</v>
      </c>
    </row>
    <row r="11" spans="1:7" ht="15.75">
      <c r="A11" s="6"/>
      <c r="B11" s="7" t="s">
        <v>69</v>
      </c>
      <c r="C11" s="8">
        <f>SUM(C12+C19+C25+C33+C38)</f>
        <v>862442</v>
      </c>
      <c r="D11" s="8">
        <f aca="true" t="shared" si="1" ref="D11:E11">SUM(D12+D19+D25+D33+D38)</f>
        <v>825792</v>
      </c>
      <c r="E11" s="8">
        <f t="shared" si="1"/>
        <v>831772</v>
      </c>
      <c r="F11" s="17">
        <f aca="true" t="shared" si="2" ref="F11:F77">SUM(E11/C11*100)</f>
        <v>96.44381883071557</v>
      </c>
      <c r="G11" s="5">
        <f aca="true" t="shared" si="3" ref="G11:G77">SUM(E11/D11*100)</f>
        <v>100.72415329768272</v>
      </c>
    </row>
    <row r="12" spans="1:7" ht="15.75">
      <c r="A12" s="6" t="s">
        <v>4</v>
      </c>
      <c r="B12" s="3" t="s">
        <v>5</v>
      </c>
      <c r="C12" s="4">
        <f>SUM(C13)</f>
        <v>685683</v>
      </c>
      <c r="D12" s="4">
        <f aca="true" t="shared" si="4" ref="D12:E12">SUM(D13)</f>
        <v>639683</v>
      </c>
      <c r="E12" s="4">
        <f t="shared" si="4"/>
        <v>644526</v>
      </c>
      <c r="F12" s="5">
        <f t="shared" si="2"/>
        <v>93.99766364340373</v>
      </c>
      <c r="G12" s="5">
        <f t="shared" si="3"/>
        <v>100.75709374799706</v>
      </c>
    </row>
    <row r="13" spans="1:7" ht="15.75">
      <c r="A13" s="2" t="s">
        <v>6</v>
      </c>
      <c r="B13" s="7" t="s">
        <v>7</v>
      </c>
      <c r="C13" s="8">
        <f>SUM(C14:C18)</f>
        <v>685683</v>
      </c>
      <c r="D13" s="8">
        <f aca="true" t="shared" si="5" ref="D13:E13">SUM(D14:D18)</f>
        <v>639683</v>
      </c>
      <c r="E13" s="12">
        <f t="shared" si="5"/>
        <v>644526</v>
      </c>
      <c r="F13" s="5">
        <f t="shared" si="2"/>
        <v>93.99766364340373</v>
      </c>
      <c r="G13" s="5">
        <f t="shared" si="3"/>
        <v>100.75709374799706</v>
      </c>
    </row>
    <row r="14" spans="1:7" ht="45" customHeight="1">
      <c r="A14" s="2" t="s">
        <v>82</v>
      </c>
      <c r="B14" s="19" t="s">
        <v>78</v>
      </c>
      <c r="C14" s="8">
        <v>655131</v>
      </c>
      <c r="D14" s="8">
        <v>588331</v>
      </c>
      <c r="E14" s="12">
        <v>592663</v>
      </c>
      <c r="F14" s="5">
        <f aca="true" t="shared" si="6" ref="F14:F18">SUM(E14/C14*100)</f>
        <v>90.46480780179841</v>
      </c>
      <c r="G14" s="5">
        <f aca="true" t="shared" si="7" ref="G14:G18">SUM(F14/D14*100)</f>
        <v>0.015376515567222944</v>
      </c>
    </row>
    <row r="15" spans="1:7" ht="78.75">
      <c r="A15" s="2" t="s">
        <v>83</v>
      </c>
      <c r="B15" s="19" t="s">
        <v>79</v>
      </c>
      <c r="C15" s="8">
        <v>7000</v>
      </c>
      <c r="D15" s="8">
        <v>5800</v>
      </c>
      <c r="E15" s="12">
        <v>5791</v>
      </c>
      <c r="F15" s="5">
        <f t="shared" si="6"/>
        <v>82.72857142857143</v>
      </c>
      <c r="G15" s="5">
        <f t="shared" si="7"/>
        <v>1.4263546798029556</v>
      </c>
    </row>
    <row r="16" spans="1:7" ht="33.75">
      <c r="A16" s="2" t="s">
        <v>84</v>
      </c>
      <c r="B16" s="19" t="s">
        <v>80</v>
      </c>
      <c r="C16" s="8">
        <v>10000</v>
      </c>
      <c r="D16" s="8">
        <v>11050</v>
      </c>
      <c r="E16" s="12">
        <v>11068</v>
      </c>
      <c r="F16" s="5">
        <f t="shared" si="6"/>
        <v>110.68</v>
      </c>
      <c r="G16" s="5">
        <f t="shared" si="7"/>
        <v>1.0016289592760181</v>
      </c>
    </row>
    <row r="17" spans="1:7" ht="56.25" customHeight="1">
      <c r="A17" s="2" t="s">
        <v>85</v>
      </c>
      <c r="B17" s="19" t="s">
        <v>87</v>
      </c>
      <c r="C17" s="8">
        <v>13412</v>
      </c>
      <c r="D17" s="8">
        <v>32252</v>
      </c>
      <c r="E17" s="12">
        <v>32187</v>
      </c>
      <c r="F17" s="5">
        <f t="shared" si="6"/>
        <v>239.98657918282134</v>
      </c>
      <c r="G17" s="5">
        <f t="shared" si="7"/>
        <v>0.7440982859445038</v>
      </c>
    </row>
    <row r="18" spans="1:7" ht="56.25">
      <c r="A18" s="2" t="s">
        <v>86</v>
      </c>
      <c r="B18" s="19" t="s">
        <v>81</v>
      </c>
      <c r="C18" s="8">
        <v>140</v>
      </c>
      <c r="D18" s="8">
        <v>2250</v>
      </c>
      <c r="E18" s="12">
        <v>2817</v>
      </c>
      <c r="F18" s="5">
        <f t="shared" si="6"/>
        <v>2012.142857142857</v>
      </c>
      <c r="G18" s="5">
        <f t="shared" si="7"/>
        <v>89.42857142857143</v>
      </c>
    </row>
    <row r="19" spans="1:7" ht="24">
      <c r="A19" s="6" t="s">
        <v>8</v>
      </c>
      <c r="B19" s="3" t="s">
        <v>9</v>
      </c>
      <c r="C19" s="4">
        <f>SUM(C20)</f>
        <v>41002</v>
      </c>
      <c r="D19" s="4">
        <f aca="true" t="shared" si="8" ref="D19:E19">SUM(D20)</f>
        <v>47152</v>
      </c>
      <c r="E19" s="4">
        <f t="shared" si="8"/>
        <v>47314</v>
      </c>
      <c r="F19" s="5">
        <f t="shared" si="2"/>
        <v>115.39437100629237</v>
      </c>
      <c r="G19" s="5">
        <f t="shared" si="3"/>
        <v>100.34356973193077</v>
      </c>
    </row>
    <row r="20" spans="1:7" ht="24">
      <c r="A20" s="2" t="s">
        <v>10</v>
      </c>
      <c r="B20" s="7" t="s">
        <v>11</v>
      </c>
      <c r="C20" s="8">
        <f>SUM(C21:C24)</f>
        <v>41002</v>
      </c>
      <c r="D20" s="8">
        <f aca="true" t="shared" si="9" ref="D20:E20">SUM(D21:D24)</f>
        <v>47152</v>
      </c>
      <c r="E20" s="8">
        <f t="shared" si="9"/>
        <v>47314</v>
      </c>
      <c r="F20" s="5">
        <f t="shared" si="2"/>
        <v>115.39437100629237</v>
      </c>
      <c r="G20" s="5">
        <f t="shared" si="3"/>
        <v>100.34356973193077</v>
      </c>
    </row>
    <row r="21" spans="1:7" ht="78.75">
      <c r="A21" s="20" t="s">
        <v>74</v>
      </c>
      <c r="B21" s="19" t="s">
        <v>70</v>
      </c>
      <c r="C21" s="8">
        <v>18538</v>
      </c>
      <c r="D21" s="8">
        <v>23638</v>
      </c>
      <c r="E21" s="8">
        <v>23719</v>
      </c>
      <c r="F21" s="5">
        <f aca="true" t="shared" si="10" ref="F21:F23">SUM(E21/C21*100)</f>
        <v>127.94799870536195</v>
      </c>
      <c r="G21" s="5">
        <f aca="true" t="shared" si="11" ref="G21:G23">SUM(E21/D21*100)</f>
        <v>100.34266858448262</v>
      </c>
    </row>
    <row r="22" spans="1:7" ht="90">
      <c r="A22" s="2" t="s">
        <v>75</v>
      </c>
      <c r="B22" s="19" t="s">
        <v>71</v>
      </c>
      <c r="C22" s="8">
        <v>103</v>
      </c>
      <c r="D22" s="8">
        <v>133</v>
      </c>
      <c r="E22" s="8">
        <v>128</v>
      </c>
      <c r="F22" s="5">
        <f t="shared" si="10"/>
        <v>124.27184466019416</v>
      </c>
      <c r="G22" s="5">
        <f t="shared" si="11"/>
        <v>96.2406015037594</v>
      </c>
    </row>
    <row r="23" spans="1:7" ht="45">
      <c r="A23" s="2" t="s">
        <v>76</v>
      </c>
      <c r="B23" s="19" t="s">
        <v>72</v>
      </c>
      <c r="C23" s="8">
        <v>24686</v>
      </c>
      <c r="D23" s="8">
        <v>26156</v>
      </c>
      <c r="E23" s="8">
        <v>26188</v>
      </c>
      <c r="F23" s="5">
        <f t="shared" si="10"/>
        <v>106.08442031920926</v>
      </c>
      <c r="G23" s="5">
        <f t="shared" si="11"/>
        <v>100.12234286588165</v>
      </c>
    </row>
    <row r="24" spans="1:7" ht="78.75">
      <c r="A24" s="2" t="s">
        <v>77</v>
      </c>
      <c r="B24" s="19" t="s">
        <v>73</v>
      </c>
      <c r="C24" s="12">
        <v>-2325</v>
      </c>
      <c r="D24" s="12">
        <v>-2775</v>
      </c>
      <c r="E24" s="12">
        <v>-2721</v>
      </c>
      <c r="F24" s="5">
        <f t="shared" si="2"/>
        <v>117.03225806451614</v>
      </c>
      <c r="G24" s="5">
        <f t="shared" si="3"/>
        <v>98.05405405405405</v>
      </c>
    </row>
    <row r="25" spans="1:7" ht="15.75">
      <c r="A25" s="6" t="s">
        <v>12</v>
      </c>
      <c r="B25" s="3" t="s">
        <v>13</v>
      </c>
      <c r="C25" s="4">
        <f>SUM(C26+C30+C31+C32)</f>
        <v>64654</v>
      </c>
      <c r="D25" s="4">
        <f aca="true" t="shared" si="12" ref="D25:E25">SUM(D26+D30+D31+D32)</f>
        <v>68854</v>
      </c>
      <c r="E25" s="4">
        <f t="shared" si="12"/>
        <v>69497</v>
      </c>
      <c r="F25" s="5">
        <f t="shared" si="2"/>
        <v>107.49064249698395</v>
      </c>
      <c r="G25" s="5">
        <f t="shared" si="3"/>
        <v>100.93386005170359</v>
      </c>
    </row>
    <row r="26" spans="1:7" ht="24">
      <c r="A26" s="2" t="s">
        <v>14</v>
      </c>
      <c r="B26" s="7" t="s">
        <v>15</v>
      </c>
      <c r="C26" s="8">
        <f>SUM(C27:C29)</f>
        <v>52891</v>
      </c>
      <c r="D26" s="8">
        <f aca="true" t="shared" si="13" ref="D26:E26">SUM(D27:D29)</f>
        <v>58091</v>
      </c>
      <c r="E26" s="12">
        <f t="shared" si="13"/>
        <v>58565</v>
      </c>
      <c r="F26" s="5">
        <f t="shared" si="2"/>
        <v>110.72772305307141</v>
      </c>
      <c r="G26" s="5">
        <f t="shared" si="3"/>
        <v>100.81596116438003</v>
      </c>
    </row>
    <row r="27" spans="1:7" ht="22.5">
      <c r="A27" s="2" t="s">
        <v>91</v>
      </c>
      <c r="B27" s="19" t="s">
        <v>88</v>
      </c>
      <c r="C27" s="8">
        <v>44891</v>
      </c>
      <c r="D27" s="8">
        <v>47091</v>
      </c>
      <c r="E27" s="12">
        <v>47491</v>
      </c>
      <c r="F27" s="5">
        <f aca="true" t="shared" si="14" ref="F27:F29">SUM(E27/C27*100)</f>
        <v>105.79180682096634</v>
      </c>
      <c r="G27" s="5">
        <f aca="true" t="shared" si="15" ref="G27:G29">SUM(E27/D27*100)</f>
        <v>100.84941920961543</v>
      </c>
    </row>
    <row r="28" spans="1:7" ht="33.75">
      <c r="A28" s="2" t="s">
        <v>14</v>
      </c>
      <c r="B28" s="19" t="s">
        <v>89</v>
      </c>
      <c r="C28" s="8"/>
      <c r="D28" s="8"/>
      <c r="E28" s="12">
        <v>-25</v>
      </c>
      <c r="F28" s="5"/>
      <c r="G28" s="5"/>
    </row>
    <row r="29" spans="1:7" ht="45">
      <c r="A29" s="2" t="s">
        <v>14</v>
      </c>
      <c r="B29" s="19" t="s">
        <v>90</v>
      </c>
      <c r="C29" s="8">
        <v>8000</v>
      </c>
      <c r="D29" s="8">
        <v>11000</v>
      </c>
      <c r="E29" s="12">
        <v>11099</v>
      </c>
      <c r="F29" s="5">
        <f t="shared" si="14"/>
        <v>138.7375</v>
      </c>
      <c r="G29" s="5">
        <f t="shared" si="15"/>
        <v>100.89999999999999</v>
      </c>
    </row>
    <row r="30" spans="1:7" ht="19.5" customHeight="1">
      <c r="A30" s="2" t="s">
        <v>16</v>
      </c>
      <c r="B30" s="7" t="s">
        <v>37</v>
      </c>
      <c r="C30" s="8">
        <v>0</v>
      </c>
      <c r="D30" s="8">
        <v>0</v>
      </c>
      <c r="E30" s="12">
        <v>41</v>
      </c>
      <c r="F30" s="5"/>
      <c r="G30" s="5"/>
    </row>
    <row r="31" spans="1:7" ht="16.5" customHeight="1">
      <c r="A31" s="2" t="s">
        <v>38</v>
      </c>
      <c r="B31" s="7" t="s">
        <v>17</v>
      </c>
      <c r="C31" s="8">
        <v>0</v>
      </c>
      <c r="D31" s="8">
        <v>0</v>
      </c>
      <c r="E31" s="12">
        <v>0</v>
      </c>
      <c r="F31" s="5"/>
      <c r="G31" s="5"/>
    </row>
    <row r="32" spans="1:7" ht="23.25" customHeight="1">
      <c r="A32" s="2" t="s">
        <v>18</v>
      </c>
      <c r="B32" s="7" t="s">
        <v>39</v>
      </c>
      <c r="C32" s="8">
        <v>11763</v>
      </c>
      <c r="D32" s="8">
        <v>10763</v>
      </c>
      <c r="E32" s="12">
        <v>10891</v>
      </c>
      <c r="F32" s="5">
        <f t="shared" si="2"/>
        <v>92.58692510414011</v>
      </c>
      <c r="G32" s="5">
        <f t="shared" si="3"/>
        <v>101.18925950013937</v>
      </c>
    </row>
    <row r="33" spans="1:7" ht="15.75">
      <c r="A33" s="6" t="s">
        <v>19</v>
      </c>
      <c r="B33" s="3" t="s">
        <v>20</v>
      </c>
      <c r="C33" s="4">
        <f>SUM(C34:C35)</f>
        <v>66524</v>
      </c>
      <c r="D33" s="4">
        <f aca="true" t="shared" si="16" ref="D33:E33">SUM(D34:D35)</f>
        <v>65224</v>
      </c>
      <c r="E33" s="4">
        <f t="shared" si="16"/>
        <v>65573</v>
      </c>
      <c r="F33" s="5">
        <f t="shared" si="2"/>
        <v>98.57044074319042</v>
      </c>
      <c r="G33" s="5">
        <f t="shared" si="3"/>
        <v>100.53507911198332</v>
      </c>
    </row>
    <row r="34" spans="1:7" ht="15.75">
      <c r="A34" s="2" t="s">
        <v>34</v>
      </c>
      <c r="B34" s="7" t="s">
        <v>33</v>
      </c>
      <c r="C34" s="8">
        <v>20288</v>
      </c>
      <c r="D34" s="8">
        <v>21288</v>
      </c>
      <c r="E34" s="12">
        <v>21472</v>
      </c>
      <c r="F34" s="5">
        <f t="shared" si="2"/>
        <v>105.83596214511041</v>
      </c>
      <c r="G34" s="5">
        <f t="shared" si="3"/>
        <v>100.86433671552048</v>
      </c>
    </row>
    <row r="35" spans="1:7" ht="15.75">
      <c r="A35" s="2" t="s">
        <v>36</v>
      </c>
      <c r="B35" s="7" t="s">
        <v>35</v>
      </c>
      <c r="C35" s="8">
        <f>SUM(C36:C37)</f>
        <v>46236</v>
      </c>
      <c r="D35" s="8">
        <f aca="true" t="shared" si="17" ref="D35:E35">SUM(D36:D37)</f>
        <v>43936</v>
      </c>
      <c r="E35" s="8">
        <f t="shared" si="17"/>
        <v>44101</v>
      </c>
      <c r="F35" s="5">
        <f t="shared" si="2"/>
        <v>95.38238601955187</v>
      </c>
      <c r="G35" s="5">
        <f t="shared" si="3"/>
        <v>100.37554624908958</v>
      </c>
    </row>
    <row r="36" spans="1:7" ht="15.75">
      <c r="A36" s="2"/>
      <c r="B36" s="19" t="s">
        <v>92</v>
      </c>
      <c r="C36" s="8">
        <v>29236</v>
      </c>
      <c r="D36" s="8">
        <v>21936</v>
      </c>
      <c r="E36" s="8">
        <v>22153</v>
      </c>
      <c r="F36" s="5">
        <f aca="true" t="shared" si="18" ref="F36:F37">SUM(E36/C36*100)</f>
        <v>75.77301956491996</v>
      </c>
      <c r="G36" s="5">
        <f aca="true" t="shared" si="19" ref="G36:G37">SUM(F36/D36*100)</f>
        <v>0.3454276967766228</v>
      </c>
    </row>
    <row r="37" spans="1:7" ht="15.75">
      <c r="A37" s="2"/>
      <c r="B37" s="19" t="s">
        <v>93</v>
      </c>
      <c r="C37" s="8">
        <v>17000</v>
      </c>
      <c r="D37" s="8">
        <v>22000</v>
      </c>
      <c r="E37" s="8">
        <v>21948</v>
      </c>
      <c r="F37" s="5">
        <f t="shared" si="18"/>
        <v>129.1058823529412</v>
      </c>
      <c r="G37" s="5">
        <f t="shared" si="19"/>
        <v>0.5868449197860963</v>
      </c>
    </row>
    <row r="38" spans="1:7" ht="15.75">
      <c r="A38" s="6" t="s">
        <v>56</v>
      </c>
      <c r="B38" s="3" t="s">
        <v>55</v>
      </c>
      <c r="C38" s="4">
        <f>SUM(C39:C40)</f>
        <v>4579</v>
      </c>
      <c r="D38" s="4">
        <f aca="true" t="shared" si="20" ref="D38:E38">SUM(D39:D40)</f>
        <v>4879</v>
      </c>
      <c r="E38" s="4">
        <f t="shared" si="20"/>
        <v>4862</v>
      </c>
      <c r="F38" s="5">
        <f t="shared" si="2"/>
        <v>106.180388731164</v>
      </c>
      <c r="G38" s="5">
        <f t="shared" si="3"/>
        <v>99.65156794425087</v>
      </c>
    </row>
    <row r="39" spans="1:7" ht="33.75">
      <c r="A39" s="2" t="s">
        <v>96</v>
      </c>
      <c r="B39" s="19" t="s">
        <v>94</v>
      </c>
      <c r="C39" s="8">
        <v>4569</v>
      </c>
      <c r="D39" s="8">
        <v>4839</v>
      </c>
      <c r="E39" s="8">
        <v>4822</v>
      </c>
      <c r="F39" s="22">
        <f t="shared" si="2"/>
        <v>105.5373166994966</v>
      </c>
      <c r="G39" s="22">
        <f t="shared" si="3"/>
        <v>99.64868774540194</v>
      </c>
    </row>
    <row r="40" spans="1:7" ht="22.5">
      <c r="A40" s="2" t="s">
        <v>97</v>
      </c>
      <c r="B40" s="19" t="s">
        <v>95</v>
      </c>
      <c r="C40" s="8">
        <v>10</v>
      </c>
      <c r="D40" s="8">
        <v>40</v>
      </c>
      <c r="E40" s="8">
        <v>40</v>
      </c>
      <c r="F40" s="22">
        <f t="shared" si="2"/>
        <v>400</v>
      </c>
      <c r="G40" s="22">
        <f t="shared" si="3"/>
        <v>100</v>
      </c>
    </row>
    <row r="41" spans="1:7" ht="21" customHeight="1">
      <c r="A41" s="2"/>
      <c r="B41" s="7" t="s">
        <v>40</v>
      </c>
      <c r="C41" s="8">
        <f>SUM(C42+C51+C56+C60+C65+C66)</f>
        <v>59689</v>
      </c>
      <c r="D41" s="8">
        <f aca="true" t="shared" si="21" ref="D41:E41">SUM(D42+D51+D56+D60+D65+D66)</f>
        <v>111906</v>
      </c>
      <c r="E41" s="8">
        <f t="shared" si="21"/>
        <v>113176</v>
      </c>
      <c r="F41" s="5">
        <f t="shared" si="2"/>
        <v>189.60947578280755</v>
      </c>
      <c r="G41" s="5">
        <f t="shared" si="3"/>
        <v>101.1348810608904</v>
      </c>
    </row>
    <row r="42" spans="1:7" ht="37.5" customHeight="1">
      <c r="A42" s="6" t="s">
        <v>68</v>
      </c>
      <c r="B42" s="3" t="s">
        <v>57</v>
      </c>
      <c r="C42" s="4">
        <f>SUM(C43:C50)</f>
        <v>52313</v>
      </c>
      <c r="D42" s="4">
        <f aca="true" t="shared" si="22" ref="D42:E42">SUM(D43:D50)</f>
        <v>48223</v>
      </c>
      <c r="E42" s="9">
        <f t="shared" si="22"/>
        <v>48495</v>
      </c>
      <c r="F42" s="5">
        <f t="shared" si="2"/>
        <v>92.70162292355629</v>
      </c>
      <c r="G42" s="5">
        <f t="shared" si="3"/>
        <v>100.56404620201977</v>
      </c>
    </row>
    <row r="43" spans="1:7" ht="61.5" customHeight="1">
      <c r="A43" s="2" t="s">
        <v>101</v>
      </c>
      <c r="B43" s="23" t="s">
        <v>98</v>
      </c>
      <c r="C43" s="8">
        <v>22949</v>
      </c>
      <c r="D43" s="8">
        <v>16649</v>
      </c>
      <c r="E43" s="12">
        <v>16760</v>
      </c>
      <c r="F43" s="22">
        <f t="shared" si="2"/>
        <v>73.03150464072509</v>
      </c>
      <c r="G43" s="22">
        <f t="shared" si="3"/>
        <v>100.66670670911166</v>
      </c>
    </row>
    <row r="44" spans="1:7" ht="59.25" customHeight="1">
      <c r="A44" s="2" t="s">
        <v>102</v>
      </c>
      <c r="B44" s="23" t="s">
        <v>99</v>
      </c>
      <c r="C44" s="8"/>
      <c r="D44" s="8">
        <v>1430</v>
      </c>
      <c r="E44" s="12">
        <v>1474</v>
      </c>
      <c r="F44" s="22"/>
      <c r="G44" s="22">
        <f t="shared" si="3"/>
        <v>103.07692307692307</v>
      </c>
    </row>
    <row r="45" spans="1:7" ht="47.25" customHeight="1">
      <c r="A45" s="2" t="s">
        <v>105</v>
      </c>
      <c r="B45" s="23" t="s">
        <v>100</v>
      </c>
      <c r="C45" s="8">
        <v>80</v>
      </c>
      <c r="D45" s="8">
        <v>10</v>
      </c>
      <c r="E45" s="12">
        <v>9</v>
      </c>
      <c r="F45" s="22">
        <f t="shared" si="2"/>
        <v>11.25</v>
      </c>
      <c r="G45" s="22">
        <f t="shared" si="3"/>
        <v>90</v>
      </c>
    </row>
    <row r="46" spans="1:7" ht="25.5" customHeight="1">
      <c r="A46" s="2" t="s">
        <v>103</v>
      </c>
      <c r="B46" s="23" t="s">
        <v>106</v>
      </c>
      <c r="C46" s="8">
        <v>19814</v>
      </c>
      <c r="D46" s="8">
        <v>19264</v>
      </c>
      <c r="E46" s="12">
        <v>19275</v>
      </c>
      <c r="F46" s="22">
        <f t="shared" si="2"/>
        <v>97.27970122135864</v>
      </c>
      <c r="G46" s="22">
        <f t="shared" si="3"/>
        <v>100.05710132890367</v>
      </c>
    </row>
    <row r="47" spans="1:7" ht="67.5" customHeight="1">
      <c r="A47" s="2" t="s">
        <v>112</v>
      </c>
      <c r="B47" s="23" t="s">
        <v>113</v>
      </c>
      <c r="C47" s="8"/>
      <c r="D47" s="8"/>
      <c r="E47" s="12">
        <v>1</v>
      </c>
      <c r="F47" s="22"/>
      <c r="G47" s="22"/>
    </row>
    <row r="48" spans="1:7" ht="37.5" customHeight="1">
      <c r="A48" s="2" t="s">
        <v>104</v>
      </c>
      <c r="B48" s="23" t="s">
        <v>107</v>
      </c>
      <c r="C48" s="8"/>
      <c r="D48" s="8">
        <v>1400</v>
      </c>
      <c r="E48" s="12">
        <v>1425</v>
      </c>
      <c r="F48" s="22"/>
      <c r="G48" s="22">
        <f t="shared" si="3"/>
        <v>101.78571428571428</v>
      </c>
    </row>
    <row r="49" spans="1:7" ht="37.5" customHeight="1">
      <c r="A49" s="2" t="s">
        <v>110</v>
      </c>
      <c r="B49" s="23" t="s">
        <v>108</v>
      </c>
      <c r="C49" s="8">
        <v>8000</v>
      </c>
      <c r="D49" s="8">
        <v>8000</v>
      </c>
      <c r="E49" s="12">
        <v>7955</v>
      </c>
      <c r="F49" s="22">
        <f t="shared" si="2"/>
        <v>99.4375</v>
      </c>
      <c r="G49" s="22">
        <f t="shared" si="3"/>
        <v>99.4375</v>
      </c>
    </row>
    <row r="50" spans="1:7" ht="37.5" customHeight="1">
      <c r="A50" s="2" t="s">
        <v>111</v>
      </c>
      <c r="B50" s="23" t="s">
        <v>109</v>
      </c>
      <c r="C50" s="8">
        <v>1470</v>
      </c>
      <c r="D50" s="8">
        <v>1470</v>
      </c>
      <c r="E50" s="12">
        <v>1596</v>
      </c>
      <c r="F50" s="22">
        <f t="shared" si="2"/>
        <v>108.57142857142857</v>
      </c>
      <c r="G50" s="22">
        <f t="shared" si="3"/>
        <v>108.57142857142857</v>
      </c>
    </row>
    <row r="51" spans="1:7" ht="26.25" customHeight="1">
      <c r="A51" s="6" t="s">
        <v>63</v>
      </c>
      <c r="B51" s="3" t="s">
        <v>58</v>
      </c>
      <c r="C51" s="4">
        <f>SUM(C52:C55)</f>
        <v>373</v>
      </c>
      <c r="D51" s="4">
        <f aca="true" t="shared" si="23" ref="D51:E51">SUM(D52:D55)</f>
        <v>3396</v>
      </c>
      <c r="E51" s="9">
        <f t="shared" si="23"/>
        <v>3379</v>
      </c>
      <c r="F51" s="5">
        <f t="shared" si="2"/>
        <v>905.8981233243967</v>
      </c>
      <c r="G51" s="5">
        <f t="shared" si="3"/>
        <v>99.49941107184924</v>
      </c>
    </row>
    <row r="52" spans="1:7" ht="26.25" customHeight="1">
      <c r="A52" s="2" t="s">
        <v>116</v>
      </c>
      <c r="B52" s="25" t="s">
        <v>114</v>
      </c>
      <c r="C52" s="8">
        <v>100</v>
      </c>
      <c r="D52" s="8">
        <v>130</v>
      </c>
      <c r="E52" s="12">
        <v>126</v>
      </c>
      <c r="F52" s="22">
        <f t="shared" si="2"/>
        <v>126</v>
      </c>
      <c r="G52" s="22">
        <f t="shared" si="3"/>
        <v>96.92307692307692</v>
      </c>
    </row>
    <row r="53" spans="1:7" ht="26.25" customHeight="1">
      <c r="A53" s="2" t="s">
        <v>117</v>
      </c>
      <c r="B53" s="26" t="s">
        <v>115</v>
      </c>
      <c r="C53" s="8">
        <v>100</v>
      </c>
      <c r="D53" s="8">
        <v>140</v>
      </c>
      <c r="E53" s="12">
        <v>117</v>
      </c>
      <c r="F53" s="22">
        <f t="shared" si="2"/>
        <v>117</v>
      </c>
      <c r="G53" s="22">
        <f t="shared" si="3"/>
        <v>83.57142857142857</v>
      </c>
    </row>
    <row r="54" spans="1:7" ht="26.25" customHeight="1">
      <c r="A54" s="2" t="s">
        <v>118</v>
      </c>
      <c r="B54" s="26" t="s">
        <v>119</v>
      </c>
      <c r="C54" s="8">
        <v>173</v>
      </c>
      <c r="D54" s="8">
        <v>3126</v>
      </c>
      <c r="E54" s="12">
        <v>3131</v>
      </c>
      <c r="F54" s="22">
        <f t="shared" si="2"/>
        <v>1809.826589595376</v>
      </c>
      <c r="G54" s="22">
        <f t="shared" si="3"/>
        <v>100.15994881637876</v>
      </c>
    </row>
    <row r="55" spans="1:7" ht="26.25" customHeight="1">
      <c r="A55" s="2" t="s">
        <v>120</v>
      </c>
      <c r="B55" s="26" t="s">
        <v>121</v>
      </c>
      <c r="C55" s="8"/>
      <c r="D55" s="8"/>
      <c r="E55" s="12">
        <v>5</v>
      </c>
      <c r="F55" s="22"/>
      <c r="G55" s="22"/>
    </row>
    <row r="56" spans="1:7" ht="27" customHeight="1">
      <c r="A56" s="6" t="s">
        <v>64</v>
      </c>
      <c r="B56" s="3" t="s">
        <v>59</v>
      </c>
      <c r="C56" s="4">
        <f>SUM(C57:C59)</f>
        <v>1550</v>
      </c>
      <c r="D56" s="4">
        <f aca="true" t="shared" si="24" ref="D56:E56">SUM(D57:D59)</f>
        <v>11290</v>
      </c>
      <c r="E56" s="9">
        <f t="shared" si="24"/>
        <v>11392</v>
      </c>
      <c r="F56" s="5">
        <f t="shared" si="2"/>
        <v>734.9677419354839</v>
      </c>
      <c r="G56" s="5">
        <f t="shared" si="3"/>
        <v>100.90345438441098</v>
      </c>
    </row>
    <row r="57" spans="1:7" ht="27" customHeight="1">
      <c r="A57" s="2" t="s">
        <v>124</v>
      </c>
      <c r="B57" s="26" t="s">
        <v>123</v>
      </c>
      <c r="C57" s="8">
        <v>1000</v>
      </c>
      <c r="D57" s="8">
        <v>4800</v>
      </c>
      <c r="E57" s="12">
        <v>4890</v>
      </c>
      <c r="F57" s="22">
        <f t="shared" si="2"/>
        <v>488.99999999999994</v>
      </c>
      <c r="G57" s="22">
        <f t="shared" si="3"/>
        <v>101.875</v>
      </c>
    </row>
    <row r="58" spans="1:7" ht="27" customHeight="1">
      <c r="A58" s="2" t="s">
        <v>127</v>
      </c>
      <c r="B58" s="26" t="s">
        <v>125</v>
      </c>
      <c r="C58" s="8">
        <v>500</v>
      </c>
      <c r="D58" s="8">
        <v>550</v>
      </c>
      <c r="E58" s="12">
        <v>556</v>
      </c>
      <c r="F58" s="22">
        <f t="shared" si="2"/>
        <v>111.20000000000002</v>
      </c>
      <c r="G58" s="22">
        <f t="shared" si="3"/>
        <v>101.0909090909091</v>
      </c>
    </row>
    <row r="59" spans="1:7" ht="27" customHeight="1">
      <c r="A59" s="2" t="s">
        <v>128</v>
      </c>
      <c r="B59" s="26" t="s">
        <v>126</v>
      </c>
      <c r="C59" s="8">
        <v>50</v>
      </c>
      <c r="D59" s="8">
        <v>5940</v>
      </c>
      <c r="E59" s="12">
        <v>5946</v>
      </c>
      <c r="F59" s="22">
        <f t="shared" si="2"/>
        <v>11892</v>
      </c>
      <c r="G59" s="22">
        <f t="shared" si="3"/>
        <v>100.10101010101009</v>
      </c>
    </row>
    <row r="60" spans="1:7" ht="27" customHeight="1">
      <c r="A60" s="6" t="s">
        <v>65</v>
      </c>
      <c r="B60" s="3" t="s">
        <v>60</v>
      </c>
      <c r="C60" s="4">
        <f>SUM(C61:C64)</f>
        <v>4500</v>
      </c>
      <c r="D60" s="4">
        <f aca="true" t="shared" si="25" ref="D60:E60">SUM(D61:D64)</f>
        <v>25840</v>
      </c>
      <c r="E60" s="9">
        <f t="shared" si="25"/>
        <v>26141</v>
      </c>
      <c r="F60" s="5">
        <f t="shared" si="2"/>
        <v>580.9111111111112</v>
      </c>
      <c r="G60" s="5">
        <f t="shared" si="3"/>
        <v>101.16486068111455</v>
      </c>
    </row>
    <row r="61" spans="1:7" ht="68.25" customHeight="1">
      <c r="A61" s="2" t="s">
        <v>131</v>
      </c>
      <c r="B61" s="26" t="s">
        <v>132</v>
      </c>
      <c r="C61" s="8">
        <v>3000</v>
      </c>
      <c r="D61" s="8">
        <v>3300</v>
      </c>
      <c r="E61" s="12">
        <v>3389</v>
      </c>
      <c r="F61" s="22">
        <f t="shared" si="2"/>
        <v>112.96666666666665</v>
      </c>
      <c r="G61" s="22">
        <f t="shared" si="3"/>
        <v>102.69696969696969</v>
      </c>
    </row>
    <row r="62" spans="1:7" ht="33.75" customHeight="1">
      <c r="A62" s="2" t="s">
        <v>122</v>
      </c>
      <c r="B62" s="26" t="s">
        <v>133</v>
      </c>
      <c r="C62" s="8">
        <v>1000</v>
      </c>
      <c r="D62" s="8">
        <v>14890</v>
      </c>
      <c r="E62" s="12">
        <v>14969</v>
      </c>
      <c r="F62" s="22">
        <f t="shared" si="2"/>
        <v>1496.8999999999999</v>
      </c>
      <c r="G62" s="22">
        <f t="shared" si="3"/>
        <v>100.53055742108799</v>
      </c>
    </row>
    <row r="63" spans="1:7" ht="36.75" customHeight="1">
      <c r="A63" s="2" t="s">
        <v>129</v>
      </c>
      <c r="B63" s="26" t="s">
        <v>134</v>
      </c>
      <c r="C63" s="8"/>
      <c r="D63" s="8">
        <v>360</v>
      </c>
      <c r="E63" s="12">
        <v>362</v>
      </c>
      <c r="F63" s="22"/>
      <c r="G63" s="22">
        <f t="shared" si="3"/>
        <v>100.55555555555556</v>
      </c>
    </row>
    <row r="64" spans="1:7" ht="62.25" customHeight="1">
      <c r="A64" s="2" t="s">
        <v>130</v>
      </c>
      <c r="B64" s="26" t="s">
        <v>135</v>
      </c>
      <c r="C64" s="8">
        <v>500</v>
      </c>
      <c r="D64" s="8">
        <v>7290</v>
      </c>
      <c r="E64" s="12">
        <v>7421</v>
      </c>
      <c r="F64" s="22">
        <f t="shared" si="2"/>
        <v>1484.2</v>
      </c>
      <c r="G64" s="22">
        <f t="shared" si="3"/>
        <v>101.79698216735254</v>
      </c>
    </row>
    <row r="65" spans="1:7" ht="24" customHeight="1">
      <c r="A65" s="6" t="s">
        <v>66</v>
      </c>
      <c r="B65" s="3" t="s">
        <v>61</v>
      </c>
      <c r="C65" s="4">
        <v>903</v>
      </c>
      <c r="D65" s="4">
        <v>22959</v>
      </c>
      <c r="E65" s="9">
        <v>23565</v>
      </c>
      <c r="F65" s="5">
        <f t="shared" si="2"/>
        <v>2609.6345514950167</v>
      </c>
      <c r="G65" s="5">
        <f t="shared" si="3"/>
        <v>102.63948778256892</v>
      </c>
    </row>
    <row r="66" spans="1:7" ht="25.5" customHeight="1">
      <c r="A66" s="6" t="s">
        <v>67</v>
      </c>
      <c r="B66" s="18" t="s">
        <v>62</v>
      </c>
      <c r="C66" s="4">
        <v>50</v>
      </c>
      <c r="D66" s="9">
        <v>198</v>
      </c>
      <c r="E66" s="9">
        <v>204</v>
      </c>
      <c r="F66" s="5">
        <f t="shared" si="2"/>
        <v>408</v>
      </c>
      <c r="G66" s="5">
        <f t="shared" si="3"/>
        <v>103.03030303030303</v>
      </c>
    </row>
    <row r="67" spans="1:7" ht="15.75">
      <c r="A67" s="6" t="s">
        <v>21</v>
      </c>
      <c r="B67" s="3" t="s">
        <v>22</v>
      </c>
      <c r="C67" s="9">
        <v>1998474</v>
      </c>
      <c r="D67" s="9">
        <v>2337039</v>
      </c>
      <c r="E67" s="9">
        <v>2297707</v>
      </c>
      <c r="F67" s="5">
        <f t="shared" si="2"/>
        <v>114.97307445580978</v>
      </c>
      <c r="G67" s="5">
        <f t="shared" si="3"/>
        <v>98.31701567667463</v>
      </c>
    </row>
    <row r="68" spans="1:7" ht="24">
      <c r="A68" s="6" t="s">
        <v>23</v>
      </c>
      <c r="B68" s="3" t="s">
        <v>24</v>
      </c>
      <c r="C68" s="9">
        <v>1998474</v>
      </c>
      <c r="D68" s="9">
        <v>2340981</v>
      </c>
      <c r="E68" s="9">
        <v>2301647</v>
      </c>
      <c r="F68" s="5">
        <f t="shared" si="2"/>
        <v>115.17022488158466</v>
      </c>
      <c r="G68" s="5">
        <f t="shared" si="3"/>
        <v>98.31976423559183</v>
      </c>
    </row>
    <row r="69" spans="1:7" ht="15.75">
      <c r="A69" s="2" t="s">
        <v>51</v>
      </c>
      <c r="B69" s="7" t="s">
        <v>25</v>
      </c>
      <c r="C69" s="12">
        <v>663871</v>
      </c>
      <c r="D69" s="12">
        <v>675486</v>
      </c>
      <c r="E69" s="12">
        <v>675486</v>
      </c>
      <c r="F69" s="5">
        <f t="shared" si="2"/>
        <v>101.74958689263427</v>
      </c>
      <c r="G69" s="5">
        <f t="shared" si="3"/>
        <v>100</v>
      </c>
    </row>
    <row r="70" spans="1:7" ht="24">
      <c r="A70" s="2" t="s">
        <v>52</v>
      </c>
      <c r="B70" s="7" t="s">
        <v>26</v>
      </c>
      <c r="C70" s="12">
        <v>760256</v>
      </c>
      <c r="D70" s="12">
        <v>909222</v>
      </c>
      <c r="E70" s="12">
        <v>883159</v>
      </c>
      <c r="F70" s="5">
        <f t="shared" si="2"/>
        <v>116.166001978281</v>
      </c>
      <c r="G70" s="5">
        <f t="shared" si="3"/>
        <v>97.13348335170069</v>
      </c>
    </row>
    <row r="71" spans="1:7" ht="15.75">
      <c r="A71" s="2" t="s">
        <v>53</v>
      </c>
      <c r="B71" s="7" t="s">
        <v>27</v>
      </c>
      <c r="C71" s="12">
        <v>573347</v>
      </c>
      <c r="D71" s="12">
        <v>582997</v>
      </c>
      <c r="E71" s="12">
        <v>580191</v>
      </c>
      <c r="F71" s="5">
        <f t="shared" si="2"/>
        <v>101.19369247593517</v>
      </c>
      <c r="G71" s="5">
        <f t="shared" si="3"/>
        <v>99.51869392123803</v>
      </c>
    </row>
    <row r="72" spans="1:7" ht="15.75">
      <c r="A72" s="2" t="s">
        <v>54</v>
      </c>
      <c r="B72" s="7" t="s">
        <v>28</v>
      </c>
      <c r="C72" s="12">
        <v>1000</v>
      </c>
      <c r="D72" s="12">
        <v>173276</v>
      </c>
      <c r="E72" s="12">
        <v>162811</v>
      </c>
      <c r="F72" s="5">
        <f t="shared" si="2"/>
        <v>16281.1</v>
      </c>
      <c r="G72" s="5">
        <f t="shared" si="3"/>
        <v>93.96050231999816</v>
      </c>
    </row>
    <row r="73" spans="1:9" ht="15.75">
      <c r="A73" s="11" t="s">
        <v>43</v>
      </c>
      <c r="B73" s="13" t="s">
        <v>41</v>
      </c>
      <c r="C73" s="27">
        <v>0</v>
      </c>
      <c r="D73" s="27">
        <v>620</v>
      </c>
      <c r="E73" s="27">
        <v>622</v>
      </c>
      <c r="F73" s="5"/>
      <c r="G73" s="5">
        <f t="shared" si="3"/>
        <v>100.32258064516128</v>
      </c>
      <c r="H73" s="14"/>
      <c r="I73" s="14"/>
    </row>
    <row r="74" spans="1:9" ht="16.5" customHeight="1">
      <c r="A74" s="11" t="s">
        <v>44</v>
      </c>
      <c r="B74" s="15" t="s">
        <v>45</v>
      </c>
      <c r="C74" s="27">
        <v>0</v>
      </c>
      <c r="D74" s="27">
        <v>620</v>
      </c>
      <c r="E74" s="28">
        <v>622</v>
      </c>
      <c r="F74" s="5"/>
      <c r="G74" s="5">
        <f t="shared" si="3"/>
        <v>100.32258064516128</v>
      </c>
      <c r="H74" s="14"/>
      <c r="I74" s="14"/>
    </row>
    <row r="75" spans="1:9" ht="25.5">
      <c r="A75" s="11" t="s">
        <v>42</v>
      </c>
      <c r="B75" s="13" t="s">
        <v>46</v>
      </c>
      <c r="C75" s="27">
        <v>0</v>
      </c>
      <c r="D75" s="27">
        <v>-4562</v>
      </c>
      <c r="E75" s="27">
        <v>-4562</v>
      </c>
      <c r="F75" s="5"/>
      <c r="G75" s="5">
        <f t="shared" si="3"/>
        <v>100</v>
      </c>
      <c r="H75" s="14"/>
      <c r="I75" s="14"/>
    </row>
    <row r="76" spans="1:9" ht="30" customHeight="1">
      <c r="A76" s="11" t="s">
        <v>47</v>
      </c>
      <c r="B76" s="15" t="s">
        <v>48</v>
      </c>
      <c r="C76" s="27"/>
      <c r="D76" s="27">
        <v>-4562</v>
      </c>
      <c r="E76" s="27">
        <v>-4562</v>
      </c>
      <c r="F76" s="5"/>
      <c r="G76" s="5">
        <f t="shared" si="3"/>
        <v>100</v>
      </c>
      <c r="H76" s="14"/>
      <c r="I76" s="14"/>
    </row>
    <row r="77" spans="1:9" ht="15.75">
      <c r="A77" s="16" t="s">
        <v>29</v>
      </c>
      <c r="B77" s="21"/>
      <c r="C77" s="27">
        <v>2920605</v>
      </c>
      <c r="D77" s="27">
        <v>3274737</v>
      </c>
      <c r="E77" s="27">
        <v>3242655</v>
      </c>
      <c r="F77" s="5">
        <f t="shared" si="2"/>
        <v>111.02682492154878</v>
      </c>
      <c r="G77" s="5">
        <f t="shared" si="3"/>
        <v>99.02031827288725</v>
      </c>
      <c r="H77" s="14"/>
      <c r="I77" s="14"/>
    </row>
    <row r="78" ht="15">
      <c r="A78" s="10"/>
    </row>
  </sheetData>
  <mergeCells count="2">
    <mergeCell ref="A6:G6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nnn</cp:lastModifiedBy>
  <cp:lastPrinted>2023-04-14T07:49:36Z</cp:lastPrinted>
  <dcterms:created xsi:type="dcterms:W3CDTF">2017-12-11T14:03:53Z</dcterms:created>
  <dcterms:modified xsi:type="dcterms:W3CDTF">2023-04-14T07:49:37Z</dcterms:modified>
  <cp:category/>
  <cp:version/>
  <cp:contentType/>
  <cp:contentStatus/>
</cp:coreProperties>
</file>