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3-2025" sheetId="9" r:id="rId1"/>
  </sheets>
  <definedNames>
    <definedName name="_xlnm.Print_Area" localSheetId="0">'2023-2025'!$A$2:$F$193</definedName>
  </definedNames>
  <calcPr calcId="152511"/>
</workbook>
</file>

<file path=xl/calcChain.xml><?xml version="1.0" encoding="utf-8"?>
<calcChain xmlns="http://schemas.openxmlformats.org/spreadsheetml/2006/main">
  <c r="F190" i="9" l="1"/>
  <c r="E190" i="9"/>
  <c r="E189" i="9" s="1"/>
  <c r="E188" i="9" s="1"/>
  <c r="D190" i="9"/>
  <c r="D189" i="9" s="1"/>
  <c r="D188" i="9" s="1"/>
  <c r="F189" i="9"/>
  <c r="F188" i="9"/>
  <c r="F168" i="9"/>
  <c r="F167" i="9" s="1"/>
  <c r="E168" i="9"/>
  <c r="E167" i="9" s="1"/>
  <c r="D168" i="9"/>
  <c r="D167" i="9" s="1"/>
  <c r="F144" i="9"/>
  <c r="E144" i="9"/>
  <c r="D144" i="9"/>
  <c r="D143" i="9" s="1"/>
  <c r="F143" i="9"/>
  <c r="E143" i="9"/>
  <c r="F134" i="9"/>
  <c r="F133" i="9" s="1"/>
  <c r="E134" i="9"/>
  <c r="E133" i="9" s="1"/>
  <c r="D134" i="9"/>
  <c r="D133" i="9"/>
  <c r="F131" i="9"/>
  <c r="E131" i="9"/>
  <c r="D131" i="9"/>
  <c r="F130" i="9"/>
  <c r="E130" i="9"/>
  <c r="D130" i="9"/>
  <c r="F128" i="9"/>
  <c r="E128" i="9"/>
  <c r="D128" i="9"/>
  <c r="F126" i="9"/>
  <c r="E126" i="9"/>
  <c r="D126" i="9"/>
  <c r="F125" i="9"/>
  <c r="E125" i="9"/>
  <c r="D125" i="9"/>
  <c r="F123" i="9"/>
  <c r="F122" i="9" s="1"/>
  <c r="E123" i="9"/>
  <c r="D123" i="9"/>
  <c r="E122" i="9"/>
  <c r="D122" i="9"/>
  <c r="F120" i="9"/>
  <c r="E120" i="9"/>
  <c r="D120" i="9"/>
  <c r="F118" i="9"/>
  <c r="F117" i="9" s="1"/>
  <c r="E118" i="9"/>
  <c r="D118" i="9"/>
  <c r="D117" i="9" s="1"/>
  <c r="D116" i="9" s="1"/>
  <c r="E117" i="9"/>
  <c r="F114" i="9"/>
  <c r="E114" i="9"/>
  <c r="E113" i="9" s="1"/>
  <c r="D114" i="9"/>
  <c r="D113" i="9" s="1"/>
  <c r="F113" i="9"/>
  <c r="F109" i="9"/>
  <c r="E109" i="9"/>
  <c r="E108" i="9" s="1"/>
  <c r="D109" i="9"/>
  <c r="D108" i="9" s="1"/>
  <c r="F108" i="9"/>
  <c r="F106" i="9"/>
  <c r="E106" i="9"/>
  <c r="D106" i="9"/>
  <c r="F104" i="9"/>
  <c r="F103" i="9" s="1"/>
  <c r="E104" i="9"/>
  <c r="E103" i="9" s="1"/>
  <c r="D104" i="9"/>
  <c r="D103" i="9"/>
  <c r="F101" i="9"/>
  <c r="E101" i="9"/>
  <c r="D101" i="9"/>
  <c r="F99" i="9"/>
  <c r="E99" i="9"/>
  <c r="D99" i="9"/>
  <c r="F97" i="9"/>
  <c r="E97" i="9"/>
  <c r="E92" i="9" s="1"/>
  <c r="D97" i="9"/>
  <c r="F95" i="9"/>
  <c r="E95" i="9"/>
  <c r="D95" i="9"/>
  <c r="F93" i="9"/>
  <c r="E93" i="9"/>
  <c r="D93" i="9"/>
  <c r="D92" i="9" s="1"/>
  <c r="F92" i="9"/>
  <c r="F89" i="9"/>
  <c r="F88" i="9" s="1"/>
  <c r="E89" i="9"/>
  <c r="E88" i="9" s="1"/>
  <c r="D89" i="9"/>
  <c r="D88" i="9" s="1"/>
  <c r="F86" i="9"/>
  <c r="F85" i="9" s="1"/>
  <c r="E86" i="9"/>
  <c r="D86" i="9"/>
  <c r="E85" i="9"/>
  <c r="D85" i="9"/>
  <c r="F83" i="9"/>
  <c r="E83" i="9"/>
  <c r="E82" i="9" s="1"/>
  <c r="E81" i="9" s="1"/>
  <c r="D83" i="9"/>
  <c r="D82" i="9" s="1"/>
  <c r="D81" i="9" s="1"/>
  <c r="F82" i="9"/>
  <c r="F79" i="9"/>
  <c r="F78" i="9" s="1"/>
  <c r="E79" i="9"/>
  <c r="E78" i="9" s="1"/>
  <c r="D79" i="9"/>
  <c r="D78" i="9"/>
  <c r="F76" i="9"/>
  <c r="E76" i="9"/>
  <c r="E75" i="9" s="1"/>
  <c r="D76" i="9"/>
  <c r="D75" i="9" s="1"/>
  <c r="D74" i="9" s="1"/>
  <c r="F75" i="9"/>
  <c r="F74" i="9" s="1"/>
  <c r="F72" i="9"/>
  <c r="E72" i="9"/>
  <c r="E69" i="9" s="1"/>
  <c r="E68" i="9" s="1"/>
  <c r="D72" i="9"/>
  <c r="D69" i="9" s="1"/>
  <c r="D68" i="9" s="1"/>
  <c r="F69" i="9"/>
  <c r="F68" i="9"/>
  <c r="F66" i="9"/>
  <c r="E66" i="9"/>
  <c r="D66" i="9"/>
  <c r="F64" i="9"/>
  <c r="E64" i="9"/>
  <c r="E63" i="9" s="1"/>
  <c r="D64" i="9"/>
  <c r="D63" i="9" s="1"/>
  <c r="F63" i="9"/>
  <c r="F61" i="9"/>
  <c r="E61" i="9"/>
  <c r="D61" i="9"/>
  <c r="F59" i="9"/>
  <c r="E59" i="9"/>
  <c r="D59" i="9"/>
  <c r="F57" i="9"/>
  <c r="E57" i="9"/>
  <c r="D57" i="9"/>
  <c r="F55" i="9"/>
  <c r="F54" i="9" s="1"/>
  <c r="F53" i="9" s="1"/>
  <c r="E55" i="9"/>
  <c r="D55" i="9"/>
  <c r="F50" i="9"/>
  <c r="F49" i="9" s="1"/>
  <c r="E50" i="9"/>
  <c r="D50" i="9"/>
  <c r="D49" i="9" s="1"/>
  <c r="E49" i="9"/>
  <c r="F47" i="9"/>
  <c r="E47" i="9"/>
  <c r="D47" i="9"/>
  <c r="F45" i="9"/>
  <c r="E45" i="9"/>
  <c r="E44" i="9" s="1"/>
  <c r="E41" i="9" s="1"/>
  <c r="D45" i="9"/>
  <c r="D44" i="9" s="1"/>
  <c r="D41" i="9" s="1"/>
  <c r="F44" i="9"/>
  <c r="F42" i="9"/>
  <c r="F41" i="9" s="1"/>
  <c r="E42" i="9"/>
  <c r="D42" i="9"/>
  <c r="F38" i="9"/>
  <c r="E38" i="9"/>
  <c r="D38" i="9"/>
  <c r="F36" i="9"/>
  <c r="E36" i="9"/>
  <c r="D36" i="9"/>
  <c r="F34" i="9"/>
  <c r="F33" i="9" s="1"/>
  <c r="F32" i="9" s="1"/>
  <c r="E34" i="9"/>
  <c r="D34" i="9"/>
  <c r="E33" i="9"/>
  <c r="E32" i="9" s="1"/>
  <c r="D33" i="9"/>
  <c r="D32" i="9"/>
  <c r="F30" i="9"/>
  <c r="E30" i="9"/>
  <c r="D30" i="9"/>
  <c r="F28" i="9"/>
  <c r="F23" i="9" s="1"/>
  <c r="F22" i="9" s="1"/>
  <c r="E28" i="9"/>
  <c r="D28" i="9"/>
  <c r="F26" i="9"/>
  <c r="E26" i="9"/>
  <c r="D26" i="9"/>
  <c r="F24" i="9"/>
  <c r="E24" i="9"/>
  <c r="E23" i="9" s="1"/>
  <c r="E22" i="9" s="1"/>
  <c r="D24" i="9"/>
  <c r="D23" i="9" s="1"/>
  <c r="D22" i="9" s="1"/>
  <c r="F16" i="9"/>
  <c r="F15" i="9" s="1"/>
  <c r="E16" i="9"/>
  <c r="E15" i="9" s="1"/>
  <c r="D16" i="9"/>
  <c r="D15" i="9"/>
  <c r="D14" i="9" s="1"/>
  <c r="D112" i="9" l="1"/>
  <c r="D111" i="9" s="1"/>
  <c r="E74" i="9"/>
  <c r="E116" i="9"/>
  <c r="E112" i="9" s="1"/>
  <c r="E111" i="9" s="1"/>
  <c r="F81" i="9"/>
  <c r="E91" i="9"/>
  <c r="E54" i="9"/>
  <c r="D54" i="9"/>
  <c r="F14" i="9"/>
  <c r="F52" i="9"/>
  <c r="E53" i="9"/>
  <c r="D91" i="9"/>
  <c r="D53" i="9"/>
  <c r="E14" i="9"/>
  <c r="F91" i="9"/>
  <c r="F116" i="9"/>
  <c r="F112" i="9" s="1"/>
  <c r="F111" i="9" s="1"/>
  <c r="E52" i="9" l="1"/>
  <c r="E13" i="9" s="1"/>
  <c r="E193" i="9" s="1"/>
  <c r="F13" i="9"/>
  <c r="F193" i="9" s="1"/>
  <c r="D52" i="9"/>
  <c r="D13" i="9" s="1"/>
  <c r="D193" i="9" s="1"/>
</calcChain>
</file>

<file path=xl/sharedStrings.xml><?xml version="1.0" encoding="utf-8"?>
<sst xmlns="http://schemas.openxmlformats.org/spreadsheetml/2006/main" count="322" uniqueCount="318">
  <si>
    <t>Код  доходов</t>
  </si>
  <si>
    <t>Наименование доходов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</si>
  <si>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</si>
  <si>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</si>
  <si>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</si>
  <si>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</si>
  <si>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</si>
  <si>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</si>
  <si>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</si>
  <si>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</si>
  <si>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</si>
  <si>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</si>
  <si>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</si>
  <si>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</si>
  <si>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</si>
  <si>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</si>
  <si>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</si>
  <si>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</si>
  <si>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</si>
  <si>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</si>
  <si>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</si>
  <si>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</si>
  <si>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</si>
  <si>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</si>
  <si>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</si>
  <si>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</si>
  <si>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</si>
  <si>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</si>
  <si>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</si>
  <si>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</si>
  <si>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</si>
  <si>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</si>
  <si>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</si>
  <si>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</si>
  <si>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</si>
  <si>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</si>
  <si>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</si>
  <si>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</si>
  <si>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</si>
  <si>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</si>
  <si>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</si>
  <si>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</si>
  <si>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</si>
  <si>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</si>
  <si>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</si>
  <si>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</si>
  <si>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</si>
  <si>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</si>
  <si>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</si>
  <si>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</si>
  <si>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</si>
  <si>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</si>
  <si>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</si>
  <si>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</si>
  <si>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</si>
  <si>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</si>
  <si>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</si>
  <si>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</si>
  <si>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</si>
  <si>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</si>
  <si>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</si>
  <si>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</si>
  <si>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</si>
  <si>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</si>
  <si>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</si>
  <si>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</si>
  <si>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</si>
  <si>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</si>
  <si>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</si>
  <si>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</si>
  <si>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</si>
  <si>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</si>
  <si>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</si>
  <si>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</si>
  <si>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</si>
  <si>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</si>
  <si>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</si>
  <si>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</si>
  <si>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</si>
  <si>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</si>
  <si>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</si>
  <si>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</si>
  <si>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</si>
  <si>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</si>
  <si>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</si>
  <si>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</si>
  <si>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</si>
  <si>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</si>
  <si>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</si>
  <si>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</si>
  <si>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</si>
  <si>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</si>
  <si>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</si>
  <si>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</si>
  <si>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</si>
  <si>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</si>
  <si>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</si>
  <si>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</si>
  <si>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</si>
  <si>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</si>
  <si>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</si>
  <si>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</si>
  <si>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</si>
  <si>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</si>
  <si>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</si>
  <si>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</si>
  <si>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</si>
  <si>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</si>
  <si>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</si>
  <si>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</si>
  <si>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</si>
  <si>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</si>
  <si>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</si>
  <si>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</si>
  <si>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</si>
  <si>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</si>
  <si>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</si>
  <si>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</si>
  <si>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</si>
  <si>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</si>
  <si>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</si>
  <si>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</si>
  <si>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</si>
  <si>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</si>
  <si>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</si>
  <si>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</si>
  <si>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</si>
  <si>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</si>
  <si>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</si>
  <si>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</si>
  <si>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</si>
  <si>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</si>
  <si>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</si>
  <si>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</si>
  <si>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</si>
  <si>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</si>
  <si>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</si>
  <si>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</si>
  <si>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</si>
  <si>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</si>
  <si>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</si>
  <si>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</si>
  <si>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</si>
  <si>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</si>
  <si>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</si>
  <si>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</si>
  <si>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</si>
  <si>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</si>
  <si>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</si>
  <si>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</si>
  <si>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</si>
  <si>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</si>
  <si>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</si>
  <si>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</si>
  <si>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</si>
  <si>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</si>
  <si>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</si>
  <si>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</si>
  <si>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</si>
  <si>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</si>
  <si>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</si>
  <si>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</si>
  <si>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</si>
  <si>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</si>
  <si>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</si>
  <si>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</si>
  <si>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</si>
  <si>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</si>
  <si>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</si>
  <si>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</si>
  <si>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</si>
  <si>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</si>
  <si>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</si>
  <si>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</si>
  <si>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</si>
  <si>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</si>
  <si>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</si>
  <si>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</si>
  <si>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</si>
  <si>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</si>
  <si>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</si>
  <si>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</si>
  <si>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</si>
  <si>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</si>
  <si>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</si>
  <si>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</si>
  <si>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</si>
  <si>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</si>
  <si>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</si>
  <si>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</si>
  <si>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</si>
  <si>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</si>
  <si>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</si>
  <si>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</si>
  <si>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</si>
  <si>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</si>
  <si>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</si>
  <si>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</si>
  <si>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</si>
  <si>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</si>
  <si>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</si>
  <si>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</si>
  <si>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</si>
  <si>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</si>
  <si>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</si>
  <si>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</si>
  <si>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</si>
  <si>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</si>
  <si>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</si>
  <si>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</si>
  <si>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</si>
  <si>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</si>
  <si>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</si>
  <si>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</si>
  <si>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</si>
  <si>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</si>
  <si>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</si>
  <si>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</si>
  <si>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</si>
  <si>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</si>
  <si>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</si>
  <si>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</si>
  <si>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</si>
  <si>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</si>
  <si>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</si>
  <si>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</si>
  <si>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</si>
  <si>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ремонт подъездов в многоквартирных домах</t>
  </si>
  <si>
    <t>Субсидии на  мероприятия  по организации отдыха детей в каникулярное время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</si>
  <si>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</si>
  <si>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</si>
  <si>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</si>
  <si>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</si>
  <si>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</si>
  <si>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</si>
  <si>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</si>
  <si>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</si>
  <si>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</si>
  <si>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</si>
  <si>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</si>
  <si>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</si>
  <si>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</si>
  <si>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</si>
  <si>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</si>
  <si>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</si>
  <si>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</si>
  <si>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</si>
  <si>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</si>
  <si>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</si>
  <si>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Субсидии на ремонт дворовых территорий</t>
  </si>
  <si>
    <t>Субсидии на создание и ремонт пешеходных коммуникаций</t>
  </si>
  <si>
    <t>Субсидии  на ямочный ремонт асфальтового покрытия дворовых территорий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</si>
  <si>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</si>
  <si>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</si>
  <si>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</si>
  <si>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</si>
  <si>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</si>
  <si>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</si>
  <si>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</si>
  <si>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</si>
  <si>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</si>
  <si>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</si>
  <si>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</si>
  <si>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</si>
  <si>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</si>
  <si>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1 12 01 030 01 6000 120</t>
  </si>
  <si>
    <t>1 12 01 041 01 6000 120</t>
  </si>
  <si>
    <t>1 16 01 203 01 9000 140</t>
  </si>
  <si>
    <t>1 16 01 193 01 0029 140</t>
  </si>
  <si>
    <t>1 16 07 090 04 0005 140</t>
  </si>
  <si>
    <t>1 16 10 123 01 0041 140</t>
  </si>
  <si>
    <t>Субсидии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</si>
  <si>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</si>
  <si>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</si>
  <si>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</si>
  <si>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</si>
  <si>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</si>
  <si>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Поступлените доходов в бюджет городского округа Зарайск Московской области в 2023-2025 годах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</si>
  <si>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</si>
  <si>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</si>
  <si>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Субсидия на создание доступной среды в муниципальных учреждениях культуры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</si>
  <si>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</si>
  <si>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</si>
  <si>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Субсидия на капитальный  ремонт сетей водоснабжения, водоотведения, теплоснабжения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</si>
  <si>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</si>
  <si>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</si>
  <si>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</si>
  <si>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Субсидия на приобретение коммунальной техники</t>
  </si>
  <si>
    <t>Субсидия на благоустройство общественных территорий в малых городах и исторических поселениях - победителях Всеросийского конкурса лучших проектов создания комфортной городской среды</t>
  </si>
  <si>
    <t>Субсидии на обустройство и установку детских игровых площадок на территории муниципальных образований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</si>
  <si>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</si>
  <si>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</si>
  <si>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</si>
  <si>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</si>
  <si>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</si>
  <si>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</si>
  <si>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>Субсиди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</si>
  <si>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</si>
  <si>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</si>
  <si>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Субсидии на  софинансирование мероприятий 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</si>
  <si>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</si>
  <si>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Субвенции для осуществления отдельных государственных полномочий в части присвоения адресов объектам адресации и  согласования переустройства и перепланировки помещений в многоквартирном доме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</si>
  <si>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</si>
  <si>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Субвенции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</si>
  <si>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</si>
  <si>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</si>
  <si>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</si>
  <si>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>Субсидия на устройство систем наружного освещения в рамках реализации проекта «Светлый город»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</si>
  <si>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</si>
  <si>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Иные межбюджетные транcферты насоздание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</si>
  <si>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</si>
  <si>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 xml:space="preserve">Субсидия на  разработку проектно-сметной документации на проведение капитального ремонта зданий муниципальных общеобразовательных организаций </t>
  </si>
  <si>
    <t xml:space="preserve"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</si>
  <si>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>2 02 35 179 04 0000 150</t>
  </si>
  <si>
    <t>Субвенции бюджетам городских округов на
проведение мероприятий по обеспечению
деятельности советников директора по
воспитанию и взаимодействию с детскими
общественными объединениями в
общеобразовательных организациях</t>
  </si>
  <si>
    <t xml:space="preserve">1 05 07000 01 1000 110 </t>
  </si>
  <si>
    <t>Приложение 1  к решению Совета депутатов городского округа Зарайск Московской области №6/1   от15  декабря 2022г. "О бюджете городского округа Зарайск Московской области на 2023 год и на плановый период 2024 и 2025 годов"</t>
  </si>
  <si>
    <t>Приложение 1  к решению Совета депутатов городского округа Зарайск Московской области № 7/2  от 29   декабря 2022г. 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на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</si>
</sst>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/>
    <xf numFmtId="3" fontId="0" fillId="2" borderId="0" xfId="0" applyNumberFormat="1" applyFill="1"/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3" fillId="2" borderId="0" xfId="0" applyNumberFormat="1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194"/>
  <sheetViews>
    <sheetView tabSelected="1" view="pageBreakPreview" zoomScaleNormal="100" zoomScaleSheetLayoutView="100" workbookViewId="0">
      <selection activeCell="C2" sqref="C2:F5"/>
    </sheetView>
  </sheetViews>
  <sheetFormatPr defaultRowHeight="15" x14ac:dyDescent="0.25"/>
  <cols>
    <col min="1" max="1" width="4.42578125" style="1" customWidth="1"/>
    <col min="2" max="2" width="20.85546875" style="1" customWidth="1"/>
    <col min="3" max="3" width="39.42578125" style="1" customWidth="1"/>
    <col min="4" max="4" width="12" style="4" customWidth="1"/>
    <col min="5" max="5" width="14.140625" style="4" customWidth="1"/>
    <col min="6" max="6" width="12.7109375" style="4" customWidth="1"/>
    <col min="7" max="16384" width="9.140625" style="1"/>
  </cols>
  <sheetData>
    <row r="2" spans="2:33" ht="15.75" x14ac:dyDescent="0.25">
      <c r="B2" s="5"/>
      <c r="C2" s="17" t="s">
        <v>317</v>
      </c>
      <c r="D2" s="17"/>
      <c r="E2" s="17"/>
      <c r="F2" s="17"/>
    </row>
    <row r="3" spans="2:33" ht="15.75" x14ac:dyDescent="0.25">
      <c r="B3" s="5"/>
      <c r="C3" s="17"/>
      <c r="D3" s="17"/>
      <c r="E3" s="17"/>
      <c r="F3" s="17"/>
    </row>
    <row r="4" spans="2:33" ht="15.75" x14ac:dyDescent="0.25">
      <c r="B4" s="5"/>
      <c r="C4" s="17"/>
      <c r="D4" s="17"/>
      <c r="E4" s="17"/>
      <c r="F4" s="17"/>
    </row>
    <row r="5" spans="2:33" ht="29.25" customHeight="1" x14ac:dyDescent="0.25">
      <c r="B5" s="5"/>
      <c r="C5" s="17"/>
      <c r="D5" s="17"/>
      <c r="E5" s="17"/>
      <c r="F5" s="17"/>
    </row>
    <row r="6" spans="2:33" ht="20.25" customHeight="1" x14ac:dyDescent="0.25">
      <c r="B6" s="5"/>
      <c r="C6" s="18"/>
      <c r="D6" s="18"/>
      <c r="E6" s="18"/>
      <c r="F6" s="18"/>
    </row>
    <row r="7" spans="2:33" ht="61.5" customHeight="1" x14ac:dyDescent="0.25">
      <c r="B7" s="5"/>
      <c r="C7" s="18" t="s">
        <v>316</v>
      </c>
      <c r="D7" s="18"/>
      <c r="E7" s="18"/>
      <c r="F7" s="18"/>
    </row>
    <row r="8" spans="2:33" ht="15.75" x14ac:dyDescent="0.25">
      <c r="B8" s="19" t="s">
        <v>277</v>
      </c>
      <c r="C8" s="19"/>
      <c r="D8" s="19"/>
      <c r="E8" s="19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.75" x14ac:dyDescent="0.25">
      <c r="B9" s="6"/>
      <c r="C9" s="6"/>
      <c r="D9" s="7"/>
      <c r="E9" s="8"/>
      <c r="F9" s="7" t="s">
        <v>208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.75" x14ac:dyDescent="0.25">
      <c r="B10" s="20" t="s">
        <v>0</v>
      </c>
      <c r="C10" s="20" t="s">
        <v>1</v>
      </c>
      <c r="D10" s="9" t="s">
        <v>2</v>
      </c>
      <c r="E10" s="9" t="s">
        <v>2</v>
      </c>
      <c r="F10" s="9" t="s">
        <v>207</v>
      </c>
    </row>
    <row r="11" spans="2:33" ht="15.75" x14ac:dyDescent="0.25">
      <c r="B11" s="20"/>
      <c r="C11" s="20"/>
      <c r="D11" s="9" t="s">
        <v>219</v>
      </c>
      <c r="E11" s="9" t="s">
        <v>220</v>
      </c>
      <c r="F11" s="9" t="s">
        <v>278</v>
      </c>
    </row>
    <row r="12" spans="2:33" ht="15.75" x14ac:dyDescent="0.25">
      <c r="B12" s="10">
        <v>1</v>
      </c>
      <c r="C12" s="10">
        <v>2</v>
      </c>
      <c r="D12" s="11">
        <v>3</v>
      </c>
      <c r="E12" s="11">
        <v>4</v>
      </c>
      <c r="F12" s="11">
        <v>5</v>
      </c>
    </row>
    <row r="13" spans="2:33" ht="30" x14ac:dyDescent="0.25">
      <c r="B13" s="12" t="s">
        <v>3</v>
      </c>
      <c r="C13" s="12" t="s">
        <v>4</v>
      </c>
      <c r="D13" s="13">
        <f>SUM(D14+D52)</f>
        <v>949528</v>
      </c>
      <c r="E13" s="13">
        <f>SUM(E14+E52)</f>
        <v>993610</v>
      </c>
      <c r="F13" s="13">
        <f>SUM(F14+F52)</f>
        <v>1059384</v>
      </c>
    </row>
    <row r="14" spans="2:33" x14ac:dyDescent="0.25">
      <c r="B14" s="12"/>
      <c r="C14" s="12" t="s">
        <v>5</v>
      </c>
      <c r="D14" s="13">
        <f>SUM(D15+D22+D32+D41+D49)</f>
        <v>881960</v>
      </c>
      <c r="E14" s="13">
        <f>SUM(E15+E22+E32+E41+E49)</f>
        <v>930124</v>
      </c>
      <c r="F14" s="13">
        <f>SUM(F15+F22+F32+F41+F49)</f>
        <v>995118</v>
      </c>
    </row>
    <row r="15" spans="2:33" ht="30" x14ac:dyDescent="0.25">
      <c r="B15" s="12" t="s">
        <v>6</v>
      </c>
      <c r="C15" s="12" t="s">
        <v>7</v>
      </c>
      <c r="D15" s="13">
        <f>SUM(D16)</f>
        <v>677502</v>
      </c>
      <c r="E15" s="13">
        <f t="shared" ref="E15:F15" si="0">SUM(E16)</f>
        <v>710036</v>
      </c>
      <c r="F15" s="13">
        <f t="shared" si="0"/>
        <v>757628</v>
      </c>
    </row>
    <row r="16" spans="2:33" ht="30" x14ac:dyDescent="0.25">
      <c r="B16" s="12" t="s">
        <v>8</v>
      </c>
      <c r="C16" s="12" t="s">
        <v>9</v>
      </c>
      <c r="D16" s="13">
        <f>SUM(D17:D21)</f>
        <v>677502</v>
      </c>
      <c r="E16" s="13">
        <f t="shared" ref="E16:F16" si="1">SUM(E17:E21)</f>
        <v>710036</v>
      </c>
      <c r="F16" s="13">
        <f t="shared" si="1"/>
        <v>757628</v>
      </c>
    </row>
    <row r="17" spans="2:6" ht="120" x14ac:dyDescent="0.25">
      <c r="B17" s="12" t="s">
        <v>252</v>
      </c>
      <c r="C17" s="12" t="s">
        <v>10</v>
      </c>
      <c r="D17" s="13">
        <v>622087</v>
      </c>
      <c r="E17" s="13">
        <v>650623</v>
      </c>
      <c r="F17" s="13">
        <v>693293</v>
      </c>
    </row>
    <row r="18" spans="2:6" ht="165" x14ac:dyDescent="0.25">
      <c r="B18" s="12" t="s">
        <v>253</v>
      </c>
      <c r="C18" s="12" t="s">
        <v>11</v>
      </c>
      <c r="D18" s="13">
        <v>5000</v>
      </c>
      <c r="E18" s="13">
        <v>6000</v>
      </c>
      <c r="F18" s="13">
        <v>7000</v>
      </c>
    </row>
    <row r="19" spans="2:6" ht="75" x14ac:dyDescent="0.25">
      <c r="B19" s="12" t="s">
        <v>254</v>
      </c>
      <c r="C19" s="12" t="s">
        <v>12</v>
      </c>
      <c r="D19" s="13">
        <v>9000</v>
      </c>
      <c r="E19" s="13">
        <v>10000</v>
      </c>
      <c r="F19" s="13">
        <v>11000</v>
      </c>
    </row>
    <row r="20" spans="2:6" ht="150" x14ac:dyDescent="0.25">
      <c r="B20" s="12" t="s">
        <v>255</v>
      </c>
      <c r="C20" s="12" t="s">
        <v>13</v>
      </c>
      <c r="D20" s="13">
        <v>40426</v>
      </c>
      <c r="E20" s="13">
        <v>42376</v>
      </c>
      <c r="F20" s="13">
        <v>45228</v>
      </c>
    </row>
    <row r="21" spans="2:6" ht="135" x14ac:dyDescent="0.25">
      <c r="B21" s="12" t="s">
        <v>256</v>
      </c>
      <c r="C21" s="12" t="s">
        <v>218</v>
      </c>
      <c r="D21" s="13">
        <v>989</v>
      </c>
      <c r="E21" s="13">
        <v>1037</v>
      </c>
      <c r="F21" s="13">
        <v>1107</v>
      </c>
    </row>
    <row r="22" spans="2:6" ht="60" x14ac:dyDescent="0.25">
      <c r="B22" s="12" t="s">
        <v>14</v>
      </c>
      <c r="C22" s="12" t="s">
        <v>15</v>
      </c>
      <c r="D22" s="13">
        <f t="shared" ref="D22:F22" si="2">SUM(D23)</f>
        <v>45563</v>
      </c>
      <c r="E22" s="13">
        <f t="shared" si="2"/>
        <v>49670</v>
      </c>
      <c r="F22" s="13">
        <f t="shared" si="2"/>
        <v>52565</v>
      </c>
    </row>
    <row r="23" spans="2:6" ht="45" x14ac:dyDescent="0.25">
      <c r="B23" s="12" t="s">
        <v>16</v>
      </c>
      <c r="C23" s="12" t="s">
        <v>17</v>
      </c>
      <c r="D23" s="13">
        <f>SUM(D24+D26+D28+D30)</f>
        <v>45563</v>
      </c>
      <c r="E23" s="13">
        <f t="shared" ref="E23:F23" si="3">SUM(E24+E26+E28+E30)</f>
        <v>49670</v>
      </c>
      <c r="F23" s="13">
        <f t="shared" si="3"/>
        <v>52565</v>
      </c>
    </row>
    <row r="24" spans="2:6" ht="105" x14ac:dyDescent="0.25">
      <c r="B24" s="12" t="s">
        <v>18</v>
      </c>
      <c r="C24" s="12" t="s">
        <v>19</v>
      </c>
      <c r="D24" s="13">
        <f>SUM(D25)</f>
        <v>21970</v>
      </c>
      <c r="E24" s="13">
        <f t="shared" ref="E24:F24" si="4">SUM(E25)</f>
        <v>24069</v>
      </c>
      <c r="F24" s="13">
        <f t="shared" si="4"/>
        <v>25531</v>
      </c>
    </row>
    <row r="25" spans="2:6" ht="180" x14ac:dyDescent="0.25">
      <c r="B25" s="12" t="s">
        <v>20</v>
      </c>
      <c r="C25" s="12" t="s">
        <v>21</v>
      </c>
      <c r="D25" s="13">
        <v>21970</v>
      </c>
      <c r="E25" s="13">
        <v>24069</v>
      </c>
      <c r="F25" s="13">
        <v>25531</v>
      </c>
    </row>
    <row r="26" spans="2:6" ht="135" x14ac:dyDescent="0.25">
      <c r="B26" s="12" t="s">
        <v>22</v>
      </c>
      <c r="C26" s="12" t="s">
        <v>23</v>
      </c>
      <c r="D26" s="13">
        <f>SUM(D27)</f>
        <v>126</v>
      </c>
      <c r="E26" s="13">
        <f t="shared" ref="E26:F26" si="5">SUM(E27)</f>
        <v>137</v>
      </c>
      <c r="F26" s="13">
        <f t="shared" si="5"/>
        <v>146</v>
      </c>
    </row>
    <row r="27" spans="2:6" ht="210" x14ac:dyDescent="0.25">
      <c r="B27" s="12" t="s">
        <v>24</v>
      </c>
      <c r="C27" s="12" t="s">
        <v>25</v>
      </c>
      <c r="D27" s="13">
        <v>126</v>
      </c>
      <c r="E27" s="13">
        <v>137</v>
      </c>
      <c r="F27" s="13">
        <v>146</v>
      </c>
    </row>
    <row r="28" spans="2:6" ht="120" x14ac:dyDescent="0.25">
      <c r="B28" s="12" t="s">
        <v>26</v>
      </c>
      <c r="C28" s="12" t="s">
        <v>27</v>
      </c>
      <c r="D28" s="13">
        <f>SUM(D29)</f>
        <v>26038</v>
      </c>
      <c r="E28" s="13">
        <f t="shared" ref="E28:F28" si="6">SUM(E29)</f>
        <v>28244</v>
      </c>
      <c r="F28" s="13">
        <f t="shared" si="6"/>
        <v>29668</v>
      </c>
    </row>
    <row r="29" spans="2:6" ht="180" x14ac:dyDescent="0.25">
      <c r="B29" s="12" t="s">
        <v>28</v>
      </c>
      <c r="C29" s="12" t="s">
        <v>29</v>
      </c>
      <c r="D29" s="13">
        <v>26038</v>
      </c>
      <c r="E29" s="13">
        <v>28244</v>
      </c>
      <c r="F29" s="13">
        <v>29668</v>
      </c>
    </row>
    <row r="30" spans="2:6" ht="120" x14ac:dyDescent="0.25">
      <c r="B30" s="12" t="s">
        <v>30</v>
      </c>
      <c r="C30" s="12" t="s">
        <v>31</v>
      </c>
      <c r="D30" s="13">
        <f>SUM(D31)</f>
        <v>-2571</v>
      </c>
      <c r="E30" s="13">
        <f t="shared" ref="E30:F30" si="7">SUM(E31)</f>
        <v>-2780</v>
      </c>
      <c r="F30" s="13">
        <f t="shared" si="7"/>
        <v>-2780</v>
      </c>
    </row>
    <row r="31" spans="2:6" ht="180" x14ac:dyDescent="0.25">
      <c r="B31" s="12" t="s">
        <v>32</v>
      </c>
      <c r="C31" s="12" t="s">
        <v>33</v>
      </c>
      <c r="D31" s="13">
        <v>-2571</v>
      </c>
      <c r="E31" s="13">
        <v>-2780</v>
      </c>
      <c r="F31" s="13">
        <v>-2780</v>
      </c>
    </row>
    <row r="32" spans="2:6" ht="30" x14ac:dyDescent="0.25">
      <c r="B32" s="12" t="s">
        <v>34</v>
      </c>
      <c r="C32" s="12" t="s">
        <v>35</v>
      </c>
      <c r="D32" s="13">
        <f>SUM(D33+D38+D40)</f>
        <v>85317</v>
      </c>
      <c r="E32" s="13">
        <f t="shared" ref="E32:F32" si="8">SUM(E33+E38+E40)</f>
        <v>95163</v>
      </c>
      <c r="F32" s="13">
        <f t="shared" si="8"/>
        <v>108051</v>
      </c>
    </row>
    <row r="33" spans="2:6" ht="45" x14ac:dyDescent="0.25">
      <c r="B33" s="12" t="s">
        <v>36</v>
      </c>
      <c r="C33" s="12" t="s">
        <v>37</v>
      </c>
      <c r="D33" s="13">
        <f>SUM(D34+D36)</f>
        <v>71943</v>
      </c>
      <c r="E33" s="13">
        <f t="shared" ref="E33:F33" si="9">SUM(E34+E36)</f>
        <v>80771</v>
      </c>
      <c r="F33" s="13">
        <f t="shared" si="9"/>
        <v>92537</v>
      </c>
    </row>
    <row r="34" spans="2:6" ht="60" x14ac:dyDescent="0.25">
      <c r="B34" s="12" t="s">
        <v>38</v>
      </c>
      <c r="C34" s="12" t="s">
        <v>39</v>
      </c>
      <c r="D34" s="13">
        <f>SUM(D35)</f>
        <v>52000</v>
      </c>
      <c r="E34" s="13">
        <f t="shared" ref="E34:F34" si="10">SUM(E35)</f>
        <v>58000</v>
      </c>
      <c r="F34" s="13">
        <f t="shared" si="10"/>
        <v>67000</v>
      </c>
    </row>
    <row r="35" spans="2:6" ht="60" x14ac:dyDescent="0.25">
      <c r="B35" s="12" t="s">
        <v>257</v>
      </c>
      <c r="C35" s="12" t="s">
        <v>39</v>
      </c>
      <c r="D35" s="13">
        <v>52000</v>
      </c>
      <c r="E35" s="13">
        <v>58000</v>
      </c>
      <c r="F35" s="13">
        <v>67000</v>
      </c>
    </row>
    <row r="36" spans="2:6" ht="75" x14ac:dyDescent="0.25">
      <c r="B36" s="12" t="s">
        <v>40</v>
      </c>
      <c r="C36" s="12" t="s">
        <v>41</v>
      </c>
      <c r="D36" s="13">
        <f>SUM(D37)</f>
        <v>19943</v>
      </c>
      <c r="E36" s="13">
        <f>SUM(E37)</f>
        <v>22771</v>
      </c>
      <c r="F36" s="13">
        <f t="shared" ref="F36" si="11">SUM(F37)</f>
        <v>25537</v>
      </c>
    </row>
    <row r="37" spans="2:6" ht="75" x14ac:dyDescent="0.25">
      <c r="B37" s="12" t="s">
        <v>258</v>
      </c>
      <c r="C37" s="12" t="s">
        <v>41</v>
      </c>
      <c r="D37" s="13">
        <v>19943</v>
      </c>
      <c r="E37" s="13">
        <v>22771</v>
      </c>
      <c r="F37" s="13">
        <v>25537</v>
      </c>
    </row>
    <row r="38" spans="2:6" ht="45" x14ac:dyDescent="0.25">
      <c r="B38" s="12" t="s">
        <v>42</v>
      </c>
      <c r="C38" s="12" t="s">
        <v>43</v>
      </c>
      <c r="D38" s="13">
        <f>SUM(D39)</f>
        <v>13355</v>
      </c>
      <c r="E38" s="13">
        <f t="shared" ref="E38:F38" si="12">SUM(E39)</f>
        <v>14372</v>
      </c>
      <c r="F38" s="13">
        <f t="shared" si="12"/>
        <v>15494</v>
      </c>
    </row>
    <row r="39" spans="2:6" ht="60" x14ac:dyDescent="0.25">
      <c r="B39" s="12" t="s">
        <v>259</v>
      </c>
      <c r="C39" s="12" t="s">
        <v>44</v>
      </c>
      <c r="D39" s="13">
        <v>13355</v>
      </c>
      <c r="E39" s="13">
        <v>14372</v>
      </c>
      <c r="F39" s="13">
        <v>15494</v>
      </c>
    </row>
    <row r="40" spans="2:6" ht="75" x14ac:dyDescent="0.25">
      <c r="B40" s="12" t="s">
        <v>315</v>
      </c>
      <c r="C40" s="12" t="s">
        <v>310</v>
      </c>
      <c r="D40" s="13">
        <v>19</v>
      </c>
      <c r="E40" s="13">
        <v>20</v>
      </c>
      <c r="F40" s="13">
        <v>20</v>
      </c>
    </row>
    <row r="41" spans="2:6" ht="30" x14ac:dyDescent="0.25">
      <c r="B41" s="12" t="s">
        <v>45</v>
      </c>
      <c r="C41" s="12" t="s">
        <v>46</v>
      </c>
      <c r="D41" s="13">
        <f>SUM(D42+D44)</f>
        <v>67880</v>
      </c>
      <c r="E41" s="13">
        <f t="shared" ref="E41:F41" si="13">SUM(E42+E44)</f>
        <v>69061</v>
      </c>
      <c r="F41" s="13">
        <f t="shared" si="13"/>
        <v>70302</v>
      </c>
    </row>
    <row r="42" spans="2:6" ht="30" x14ac:dyDescent="0.25">
      <c r="B42" s="12" t="s">
        <v>47</v>
      </c>
      <c r="C42" s="12" t="s">
        <v>48</v>
      </c>
      <c r="D42" s="13">
        <f>SUM(D43)</f>
        <v>23526</v>
      </c>
      <c r="E42" s="13">
        <f t="shared" ref="E42:F42" si="14">SUM(E43)</f>
        <v>24707</v>
      </c>
      <c r="F42" s="13">
        <f t="shared" si="14"/>
        <v>25948</v>
      </c>
    </row>
    <row r="43" spans="2:6" ht="75" x14ac:dyDescent="0.25">
      <c r="B43" s="12" t="s">
        <v>260</v>
      </c>
      <c r="C43" s="12" t="s">
        <v>49</v>
      </c>
      <c r="D43" s="13">
        <v>23526</v>
      </c>
      <c r="E43" s="13">
        <v>24707</v>
      </c>
      <c r="F43" s="13">
        <v>25948</v>
      </c>
    </row>
    <row r="44" spans="2:6" ht="30" x14ac:dyDescent="0.25">
      <c r="B44" s="12" t="s">
        <v>50</v>
      </c>
      <c r="C44" s="12" t="s">
        <v>51</v>
      </c>
      <c r="D44" s="13">
        <f>SUM(D45+D47)</f>
        <v>44354</v>
      </c>
      <c r="E44" s="13">
        <f t="shared" ref="E44:F44" si="15">SUM(E45+E47)</f>
        <v>44354</v>
      </c>
      <c r="F44" s="13">
        <f t="shared" si="15"/>
        <v>44354</v>
      </c>
    </row>
    <row r="45" spans="2:6" ht="30" x14ac:dyDescent="0.25">
      <c r="B45" s="12" t="s">
        <v>52</v>
      </c>
      <c r="C45" s="12" t="s">
        <v>53</v>
      </c>
      <c r="D45" s="13">
        <f>SUM(D46)</f>
        <v>26024</v>
      </c>
      <c r="E45" s="13">
        <f t="shared" ref="E45:F45" si="16">SUM(E46)</f>
        <v>26024</v>
      </c>
      <c r="F45" s="13">
        <f t="shared" si="16"/>
        <v>26024</v>
      </c>
    </row>
    <row r="46" spans="2:6" ht="60" x14ac:dyDescent="0.25">
      <c r="B46" s="12" t="s">
        <v>261</v>
      </c>
      <c r="C46" s="12" t="s">
        <v>54</v>
      </c>
      <c r="D46" s="13">
        <v>26024</v>
      </c>
      <c r="E46" s="13">
        <v>26024</v>
      </c>
      <c r="F46" s="13">
        <v>26024</v>
      </c>
    </row>
    <row r="47" spans="2:6" ht="30" x14ac:dyDescent="0.25">
      <c r="B47" s="12" t="s">
        <v>55</v>
      </c>
      <c r="C47" s="12" t="s">
        <v>56</v>
      </c>
      <c r="D47" s="13">
        <f>SUM(D48)</f>
        <v>18330</v>
      </c>
      <c r="E47" s="13">
        <f t="shared" ref="E47:F47" si="17">SUM(E48)</f>
        <v>18330</v>
      </c>
      <c r="F47" s="13">
        <f t="shared" si="17"/>
        <v>18330</v>
      </c>
    </row>
    <row r="48" spans="2:6" ht="60" x14ac:dyDescent="0.25">
      <c r="B48" s="12" t="s">
        <v>262</v>
      </c>
      <c r="C48" s="12" t="s">
        <v>57</v>
      </c>
      <c r="D48" s="13">
        <v>18330</v>
      </c>
      <c r="E48" s="13">
        <v>18330</v>
      </c>
      <c r="F48" s="13">
        <v>18330</v>
      </c>
    </row>
    <row r="49" spans="2:6" ht="30" x14ac:dyDescent="0.25">
      <c r="B49" s="12" t="s">
        <v>58</v>
      </c>
      <c r="C49" s="12" t="s">
        <v>59</v>
      </c>
      <c r="D49" s="13">
        <f>SUM(D50)</f>
        <v>5698</v>
      </c>
      <c r="E49" s="13">
        <f t="shared" ref="E49:F50" si="18">SUM(E50)</f>
        <v>6194</v>
      </c>
      <c r="F49" s="13">
        <f t="shared" si="18"/>
        <v>6572</v>
      </c>
    </row>
    <row r="50" spans="2:6" ht="45" x14ac:dyDescent="0.25">
      <c r="B50" s="12" t="s">
        <v>60</v>
      </c>
      <c r="C50" s="12" t="s">
        <v>61</v>
      </c>
      <c r="D50" s="13">
        <f>SUM(D51)</f>
        <v>5698</v>
      </c>
      <c r="E50" s="13">
        <f t="shared" si="18"/>
        <v>6194</v>
      </c>
      <c r="F50" s="13">
        <f t="shared" si="18"/>
        <v>6572</v>
      </c>
    </row>
    <row r="51" spans="2:6" ht="75" x14ac:dyDescent="0.25">
      <c r="B51" s="12" t="s">
        <v>263</v>
      </c>
      <c r="C51" s="12" t="s">
        <v>62</v>
      </c>
      <c r="D51" s="13">
        <v>5698</v>
      </c>
      <c r="E51" s="13">
        <v>6194</v>
      </c>
      <c r="F51" s="13">
        <v>6572</v>
      </c>
    </row>
    <row r="52" spans="2:6" x14ac:dyDescent="0.25">
      <c r="B52" s="12"/>
      <c r="C52" s="12" t="s">
        <v>63</v>
      </c>
      <c r="D52" s="13">
        <f>SUM(D53+D68+D74+D81+D91)</f>
        <v>67568</v>
      </c>
      <c r="E52" s="13">
        <f>SUM(E53+E68+E74+E81+E91)</f>
        <v>63486</v>
      </c>
      <c r="F52" s="13">
        <f>SUM(F53+F68+F74+F81+F91)</f>
        <v>64266</v>
      </c>
    </row>
    <row r="53" spans="2:6" ht="75" x14ac:dyDescent="0.25">
      <c r="B53" s="12" t="s">
        <v>64</v>
      </c>
      <c r="C53" s="12" t="s">
        <v>65</v>
      </c>
      <c r="D53" s="13">
        <f>SUM(D54+D61+D63)</f>
        <v>51797</v>
      </c>
      <c r="E53" s="13">
        <f>SUM(E54+E61+E63)</f>
        <v>53615</v>
      </c>
      <c r="F53" s="13">
        <f>SUM(F54+F61+F63)</f>
        <v>54395</v>
      </c>
    </row>
    <row r="54" spans="2:6" ht="135" x14ac:dyDescent="0.25">
      <c r="B54" s="12" t="s">
        <v>66</v>
      </c>
      <c r="C54" s="12" t="s">
        <v>67</v>
      </c>
      <c r="D54" s="13">
        <f>SUM(D55+D57+D59)</f>
        <v>38970</v>
      </c>
      <c r="E54" s="13">
        <f t="shared" ref="E54:F54" si="19">SUM(E55+E57+E59)</f>
        <v>40788</v>
      </c>
      <c r="F54" s="13">
        <f t="shared" si="19"/>
        <v>41622</v>
      </c>
    </row>
    <row r="55" spans="2:6" ht="105" x14ac:dyDescent="0.25">
      <c r="B55" s="12" t="s">
        <v>68</v>
      </c>
      <c r="C55" s="12" t="s">
        <v>69</v>
      </c>
      <c r="D55" s="13">
        <f>SUM(D56)</f>
        <v>18514</v>
      </c>
      <c r="E55" s="13">
        <f t="shared" ref="E55:F55" si="20">SUM(E56)</f>
        <v>18514</v>
      </c>
      <c r="F55" s="13">
        <f t="shared" si="20"/>
        <v>18514</v>
      </c>
    </row>
    <row r="56" spans="2:6" ht="120" x14ac:dyDescent="0.25">
      <c r="B56" s="12" t="s">
        <v>70</v>
      </c>
      <c r="C56" s="12" t="s">
        <v>71</v>
      </c>
      <c r="D56" s="13">
        <v>18514</v>
      </c>
      <c r="E56" s="13">
        <v>18514</v>
      </c>
      <c r="F56" s="13">
        <v>18514</v>
      </c>
    </row>
    <row r="57" spans="2:6" ht="120" x14ac:dyDescent="0.25">
      <c r="B57" s="12" t="s">
        <v>241</v>
      </c>
      <c r="C57" s="12" t="s">
        <v>242</v>
      </c>
      <c r="D57" s="13">
        <f>D58</f>
        <v>1410</v>
      </c>
      <c r="E57" s="13">
        <f t="shared" ref="E57:F57" si="21">E58</f>
        <v>1410</v>
      </c>
      <c r="F57" s="13">
        <f t="shared" si="21"/>
        <v>1410</v>
      </c>
    </row>
    <row r="58" spans="2:6" ht="105" x14ac:dyDescent="0.25">
      <c r="B58" s="12" t="s">
        <v>243</v>
      </c>
      <c r="C58" s="12" t="s">
        <v>244</v>
      </c>
      <c r="D58" s="13">
        <v>1410</v>
      </c>
      <c r="E58" s="13">
        <v>1410</v>
      </c>
      <c r="F58" s="13">
        <v>1410</v>
      </c>
    </row>
    <row r="59" spans="2:6" ht="60" x14ac:dyDescent="0.25">
      <c r="B59" s="12" t="s">
        <v>72</v>
      </c>
      <c r="C59" s="12" t="s">
        <v>73</v>
      </c>
      <c r="D59" s="13">
        <f>SUM(D60)</f>
        <v>19046</v>
      </c>
      <c r="E59" s="13">
        <f t="shared" ref="E59:F59" si="22">SUM(E60)</f>
        <v>20864</v>
      </c>
      <c r="F59" s="13">
        <f t="shared" si="22"/>
        <v>21698</v>
      </c>
    </row>
    <row r="60" spans="2:6" ht="45" x14ac:dyDescent="0.25">
      <c r="B60" s="12" t="s">
        <v>74</v>
      </c>
      <c r="C60" s="12" t="s">
        <v>75</v>
      </c>
      <c r="D60" s="13">
        <v>19046</v>
      </c>
      <c r="E60" s="13">
        <v>20864</v>
      </c>
      <c r="F60" s="13">
        <v>21698</v>
      </c>
    </row>
    <row r="61" spans="2:6" ht="108" customHeight="1" x14ac:dyDescent="0.25">
      <c r="B61" s="12" t="s">
        <v>273</v>
      </c>
      <c r="C61" s="12" t="s">
        <v>276</v>
      </c>
      <c r="D61" s="13">
        <f>SUM(D62)</f>
        <v>1127</v>
      </c>
      <c r="E61" s="13">
        <f t="shared" ref="E61:F61" si="23">SUM(E62)</f>
        <v>1127</v>
      </c>
      <c r="F61" s="13">
        <f t="shared" si="23"/>
        <v>1073</v>
      </c>
    </row>
    <row r="62" spans="2:6" ht="135" x14ac:dyDescent="0.25">
      <c r="B62" s="12" t="s">
        <v>274</v>
      </c>
      <c r="C62" s="12" t="s">
        <v>275</v>
      </c>
      <c r="D62" s="13">
        <v>1127</v>
      </c>
      <c r="E62" s="13">
        <v>1127</v>
      </c>
      <c r="F62" s="13">
        <v>1073</v>
      </c>
    </row>
    <row r="63" spans="2:6" ht="93.75" customHeight="1" x14ac:dyDescent="0.25">
      <c r="B63" s="12" t="s">
        <v>76</v>
      </c>
      <c r="C63" s="12" t="s">
        <v>77</v>
      </c>
      <c r="D63" s="13">
        <f>SUM(D64+D66)</f>
        <v>11700</v>
      </c>
      <c r="E63" s="13">
        <f t="shared" ref="E63:F63" si="24">SUM(E64+E66)</f>
        <v>11700</v>
      </c>
      <c r="F63" s="13">
        <f t="shared" si="24"/>
        <v>11700</v>
      </c>
    </row>
    <row r="64" spans="2:6" ht="135" x14ac:dyDescent="0.25">
      <c r="B64" s="12" t="s">
        <v>78</v>
      </c>
      <c r="C64" s="12" t="s">
        <v>79</v>
      </c>
      <c r="D64" s="13">
        <f>SUM(D65)</f>
        <v>9200</v>
      </c>
      <c r="E64" s="13">
        <f t="shared" ref="E64:F64" si="25">SUM(E65)</f>
        <v>9200</v>
      </c>
      <c r="F64" s="13">
        <f t="shared" si="25"/>
        <v>9200</v>
      </c>
    </row>
    <row r="65" spans="2:6" ht="120" x14ac:dyDescent="0.25">
      <c r="B65" s="12" t="s">
        <v>80</v>
      </c>
      <c r="C65" s="12" t="s">
        <v>81</v>
      </c>
      <c r="D65" s="13">
        <v>9200</v>
      </c>
      <c r="E65" s="13">
        <v>9200</v>
      </c>
      <c r="F65" s="13">
        <v>9200</v>
      </c>
    </row>
    <row r="66" spans="2:6" ht="120.75" customHeight="1" x14ac:dyDescent="0.25">
      <c r="B66" s="12" t="s">
        <v>82</v>
      </c>
      <c r="C66" s="12" t="s">
        <v>83</v>
      </c>
      <c r="D66" s="13">
        <f>SUM(D67)</f>
        <v>2500</v>
      </c>
      <c r="E66" s="13">
        <f t="shared" ref="E66:F66" si="26">SUM(E67)</f>
        <v>2500</v>
      </c>
      <c r="F66" s="13">
        <f t="shared" si="26"/>
        <v>2500</v>
      </c>
    </row>
    <row r="67" spans="2:6" ht="117" customHeight="1" x14ac:dyDescent="0.25">
      <c r="B67" s="12" t="s">
        <v>84</v>
      </c>
      <c r="C67" s="12" t="s">
        <v>85</v>
      </c>
      <c r="D67" s="13">
        <v>2500</v>
      </c>
      <c r="E67" s="13">
        <v>2500</v>
      </c>
      <c r="F67" s="13">
        <v>2500</v>
      </c>
    </row>
    <row r="68" spans="2:6" ht="30" x14ac:dyDescent="0.25">
      <c r="B68" s="12" t="s">
        <v>86</v>
      </c>
      <c r="C68" s="12" t="s">
        <v>87</v>
      </c>
      <c r="D68" s="13">
        <f>SUM(D69)</f>
        <v>2073</v>
      </c>
      <c r="E68" s="13">
        <f t="shared" ref="E68:F68" si="27">SUM(E69)</f>
        <v>2073</v>
      </c>
      <c r="F68" s="13">
        <f t="shared" si="27"/>
        <v>2073</v>
      </c>
    </row>
    <row r="69" spans="2:6" ht="30" x14ac:dyDescent="0.25">
      <c r="B69" s="12" t="s">
        <v>88</v>
      </c>
      <c r="C69" s="12" t="s">
        <v>89</v>
      </c>
      <c r="D69" s="13">
        <f>SUM(D70+D71+D72)</f>
        <v>2073</v>
      </c>
      <c r="E69" s="13">
        <f t="shared" ref="E69:F69" si="28">SUM(E70+E71+E72)</f>
        <v>2073</v>
      </c>
      <c r="F69" s="13">
        <f t="shared" si="28"/>
        <v>2073</v>
      </c>
    </row>
    <row r="70" spans="2:6" ht="45" x14ac:dyDescent="0.25">
      <c r="B70" s="12" t="s">
        <v>264</v>
      </c>
      <c r="C70" s="12" t="s">
        <v>90</v>
      </c>
      <c r="D70" s="13">
        <v>50</v>
      </c>
      <c r="E70" s="13">
        <v>50</v>
      </c>
      <c r="F70" s="13">
        <v>50</v>
      </c>
    </row>
    <row r="71" spans="2:6" ht="30" x14ac:dyDescent="0.25">
      <c r="B71" s="12" t="s">
        <v>265</v>
      </c>
      <c r="C71" s="12" t="s">
        <v>91</v>
      </c>
      <c r="D71" s="13">
        <v>50</v>
      </c>
      <c r="E71" s="13">
        <v>50</v>
      </c>
      <c r="F71" s="13">
        <v>50</v>
      </c>
    </row>
    <row r="72" spans="2:6" ht="30" x14ac:dyDescent="0.25">
      <c r="B72" s="12" t="s">
        <v>92</v>
      </c>
      <c r="C72" s="12" t="s">
        <v>93</v>
      </c>
      <c r="D72" s="13">
        <f>SUM(D73)</f>
        <v>1973</v>
      </c>
      <c r="E72" s="13">
        <f>SUM(E73)</f>
        <v>1973</v>
      </c>
      <c r="F72" s="13">
        <f t="shared" ref="F72" si="29">SUM(F73)</f>
        <v>1973</v>
      </c>
    </row>
    <row r="73" spans="2:6" ht="30" x14ac:dyDescent="0.25">
      <c r="B73" s="12" t="s">
        <v>266</v>
      </c>
      <c r="C73" s="12" t="s">
        <v>94</v>
      </c>
      <c r="D73" s="13">
        <v>1973</v>
      </c>
      <c r="E73" s="13">
        <v>1973</v>
      </c>
      <c r="F73" s="13">
        <v>1973</v>
      </c>
    </row>
    <row r="74" spans="2:6" ht="45" x14ac:dyDescent="0.25">
      <c r="B74" s="12" t="s">
        <v>95</v>
      </c>
      <c r="C74" s="12" t="s">
        <v>96</v>
      </c>
      <c r="D74" s="13">
        <f>SUM(D75+D78)</f>
        <v>1000</v>
      </c>
      <c r="E74" s="13">
        <f t="shared" ref="E74:F74" si="30">SUM(E75+E78)</f>
        <v>1000</v>
      </c>
      <c r="F74" s="13">
        <f t="shared" si="30"/>
        <v>1000</v>
      </c>
    </row>
    <row r="75" spans="2:6" ht="30" x14ac:dyDescent="0.25">
      <c r="B75" s="12" t="s">
        <v>97</v>
      </c>
      <c r="C75" s="12" t="s">
        <v>98</v>
      </c>
      <c r="D75" s="13">
        <f>SUM(D76)</f>
        <v>800</v>
      </c>
      <c r="E75" s="13">
        <f t="shared" ref="E75:F76" si="31">SUM(E76)</f>
        <v>800</v>
      </c>
      <c r="F75" s="13">
        <f t="shared" si="31"/>
        <v>800</v>
      </c>
    </row>
    <row r="76" spans="2:6" ht="30" x14ac:dyDescent="0.25">
      <c r="B76" s="12" t="s">
        <v>99</v>
      </c>
      <c r="C76" s="12" t="s">
        <v>100</v>
      </c>
      <c r="D76" s="13">
        <f>SUM(D77)</f>
        <v>800</v>
      </c>
      <c r="E76" s="13">
        <f t="shared" si="31"/>
        <v>800</v>
      </c>
      <c r="F76" s="13">
        <f t="shared" si="31"/>
        <v>800</v>
      </c>
    </row>
    <row r="77" spans="2:6" ht="45" x14ac:dyDescent="0.25">
      <c r="B77" s="12" t="s">
        <v>101</v>
      </c>
      <c r="C77" s="12" t="s">
        <v>102</v>
      </c>
      <c r="D77" s="13">
        <v>800</v>
      </c>
      <c r="E77" s="13">
        <v>800</v>
      </c>
      <c r="F77" s="13">
        <v>800</v>
      </c>
    </row>
    <row r="78" spans="2:6" ht="30" x14ac:dyDescent="0.25">
      <c r="B78" s="12" t="s">
        <v>103</v>
      </c>
      <c r="C78" s="12" t="s">
        <v>104</v>
      </c>
      <c r="D78" s="13">
        <f>SUM(D79)</f>
        <v>200</v>
      </c>
      <c r="E78" s="13">
        <f t="shared" ref="E78:F79" si="32">SUM(E79)</f>
        <v>200</v>
      </c>
      <c r="F78" s="13">
        <f t="shared" si="32"/>
        <v>200</v>
      </c>
    </row>
    <row r="79" spans="2:6" ht="45" x14ac:dyDescent="0.25">
      <c r="B79" s="12" t="s">
        <v>105</v>
      </c>
      <c r="C79" s="12" t="s">
        <v>106</v>
      </c>
      <c r="D79" s="13">
        <f>SUM(D80)</f>
        <v>200</v>
      </c>
      <c r="E79" s="13">
        <f t="shared" si="32"/>
        <v>200</v>
      </c>
      <c r="F79" s="13">
        <f t="shared" si="32"/>
        <v>200</v>
      </c>
    </row>
    <row r="80" spans="2:6" ht="60" x14ac:dyDescent="0.25">
      <c r="B80" s="12" t="s">
        <v>107</v>
      </c>
      <c r="C80" s="12" t="s">
        <v>108</v>
      </c>
      <c r="D80" s="13">
        <v>200</v>
      </c>
      <c r="E80" s="13">
        <v>200</v>
      </c>
      <c r="F80" s="13">
        <v>200</v>
      </c>
    </row>
    <row r="81" spans="2:6" ht="45" x14ac:dyDescent="0.25">
      <c r="B81" s="12" t="s">
        <v>109</v>
      </c>
      <c r="C81" s="12" t="s">
        <v>110</v>
      </c>
      <c r="D81" s="13">
        <f>SUM(D82+D85+D88)</f>
        <v>7900</v>
      </c>
      <c r="E81" s="13">
        <f t="shared" ref="E81:F81" si="33">SUM(E82+E85+E88)</f>
        <v>2000</v>
      </c>
      <c r="F81" s="13">
        <f t="shared" si="33"/>
        <v>2000</v>
      </c>
    </row>
    <row r="82" spans="2:6" ht="120" x14ac:dyDescent="0.25">
      <c r="B82" s="12" t="s">
        <v>111</v>
      </c>
      <c r="C82" s="12" t="s">
        <v>112</v>
      </c>
      <c r="D82" s="13">
        <f>SUM(D83)</f>
        <v>900</v>
      </c>
      <c r="E82" s="13">
        <f t="shared" ref="E82:F83" si="34">SUM(E83)</f>
        <v>0</v>
      </c>
      <c r="F82" s="13">
        <f t="shared" si="34"/>
        <v>0</v>
      </c>
    </row>
    <row r="83" spans="2:6" ht="135" x14ac:dyDescent="0.25">
      <c r="B83" s="12" t="s">
        <v>113</v>
      </c>
      <c r="C83" s="12" t="s">
        <v>114</v>
      </c>
      <c r="D83" s="13">
        <f>SUM(D84)</f>
        <v>900</v>
      </c>
      <c r="E83" s="13">
        <f t="shared" si="34"/>
        <v>0</v>
      </c>
      <c r="F83" s="13">
        <f t="shared" si="34"/>
        <v>0</v>
      </c>
    </row>
    <row r="84" spans="2:6" ht="135" x14ac:dyDescent="0.25">
      <c r="B84" s="12" t="s">
        <v>115</v>
      </c>
      <c r="C84" s="12" t="s">
        <v>116</v>
      </c>
      <c r="D84" s="13">
        <v>900</v>
      </c>
      <c r="E84" s="13"/>
      <c r="F84" s="13"/>
    </row>
    <row r="85" spans="2:6" ht="45" x14ac:dyDescent="0.25">
      <c r="B85" s="12" t="s">
        <v>117</v>
      </c>
      <c r="C85" s="12" t="s">
        <v>118</v>
      </c>
      <c r="D85" s="13">
        <f>SUM(D86)</f>
        <v>6000</v>
      </c>
      <c r="E85" s="13">
        <f t="shared" ref="E85:F86" si="35">SUM(E86)</f>
        <v>1000</v>
      </c>
      <c r="F85" s="13">
        <f t="shared" si="35"/>
        <v>1000</v>
      </c>
    </row>
    <row r="86" spans="2:6" ht="45" x14ac:dyDescent="0.25">
      <c r="B86" s="12" t="s">
        <v>119</v>
      </c>
      <c r="C86" s="12" t="s">
        <v>120</v>
      </c>
      <c r="D86" s="13">
        <f>SUM(D87)</f>
        <v>6000</v>
      </c>
      <c r="E86" s="13">
        <f t="shared" si="35"/>
        <v>1000</v>
      </c>
      <c r="F86" s="13">
        <f t="shared" si="35"/>
        <v>1000</v>
      </c>
    </row>
    <row r="87" spans="2:6" ht="75" x14ac:dyDescent="0.25">
      <c r="B87" s="12" t="s">
        <v>121</v>
      </c>
      <c r="C87" s="12" t="s">
        <v>122</v>
      </c>
      <c r="D87" s="13">
        <v>6000</v>
      </c>
      <c r="E87" s="13">
        <v>1000</v>
      </c>
      <c r="F87" s="13">
        <v>1000</v>
      </c>
    </row>
    <row r="88" spans="2:6" ht="120" x14ac:dyDescent="0.25">
      <c r="B88" s="12" t="s">
        <v>123</v>
      </c>
      <c r="C88" s="12" t="s">
        <v>124</v>
      </c>
      <c r="D88" s="13">
        <f>SUM(D89)</f>
        <v>1000</v>
      </c>
      <c r="E88" s="13">
        <f t="shared" ref="E88:F89" si="36">SUM(E89)</f>
        <v>1000</v>
      </c>
      <c r="F88" s="13">
        <f t="shared" si="36"/>
        <v>1000</v>
      </c>
    </row>
    <row r="89" spans="2:6" ht="120" x14ac:dyDescent="0.25">
      <c r="B89" s="12" t="s">
        <v>125</v>
      </c>
      <c r="C89" s="12" t="s">
        <v>126</v>
      </c>
      <c r="D89" s="13">
        <f>SUM(D90)</f>
        <v>1000</v>
      </c>
      <c r="E89" s="13">
        <f t="shared" si="36"/>
        <v>1000</v>
      </c>
      <c r="F89" s="13">
        <f t="shared" si="36"/>
        <v>1000</v>
      </c>
    </row>
    <row r="90" spans="2:6" ht="135" x14ac:dyDescent="0.25">
      <c r="B90" s="12" t="s">
        <v>127</v>
      </c>
      <c r="C90" s="12" t="s">
        <v>128</v>
      </c>
      <c r="D90" s="13">
        <v>1000</v>
      </c>
      <c r="E90" s="13">
        <v>1000</v>
      </c>
      <c r="F90" s="13">
        <v>1000</v>
      </c>
    </row>
    <row r="91" spans="2:6" ht="30" x14ac:dyDescent="0.25">
      <c r="B91" s="12" t="s">
        <v>129</v>
      </c>
      <c r="C91" s="12" t="s">
        <v>130</v>
      </c>
      <c r="D91" s="13">
        <f>SUM(D92+D103+D108)</f>
        <v>4798</v>
      </c>
      <c r="E91" s="13">
        <f>SUM(E92+E103+E108)</f>
        <v>4798</v>
      </c>
      <c r="F91" s="13">
        <f>SUM(F92+F103+F108)</f>
        <v>4798</v>
      </c>
    </row>
    <row r="92" spans="2:6" ht="60" x14ac:dyDescent="0.25">
      <c r="B92" s="12" t="s">
        <v>131</v>
      </c>
      <c r="C92" s="12" t="s">
        <v>132</v>
      </c>
      <c r="D92" s="13">
        <f>SUM(D93+D95+D97+D99+D101)</f>
        <v>470</v>
      </c>
      <c r="E92" s="13">
        <f>SUM(E93+E95+E97+E99+E101)</f>
        <v>470</v>
      </c>
      <c r="F92" s="13">
        <f>SUM(F93+F95+F97+F99+F101)</f>
        <v>470</v>
      </c>
    </row>
    <row r="93" spans="2:6" ht="90" x14ac:dyDescent="0.25">
      <c r="B93" s="12" t="s">
        <v>133</v>
      </c>
      <c r="C93" s="12" t="s">
        <v>134</v>
      </c>
      <c r="D93" s="13">
        <f>SUM(D94)</f>
        <v>20</v>
      </c>
      <c r="E93" s="13">
        <f t="shared" ref="E93:F93" si="37">SUM(E94)</f>
        <v>20</v>
      </c>
      <c r="F93" s="13">
        <f t="shared" si="37"/>
        <v>20</v>
      </c>
    </row>
    <row r="94" spans="2:6" ht="120" x14ac:dyDescent="0.25">
      <c r="B94" s="12" t="s">
        <v>135</v>
      </c>
      <c r="C94" s="12" t="s">
        <v>136</v>
      </c>
      <c r="D94" s="13">
        <v>20</v>
      </c>
      <c r="E94" s="13">
        <v>20</v>
      </c>
      <c r="F94" s="13">
        <v>20</v>
      </c>
    </row>
    <row r="95" spans="2:6" ht="105" x14ac:dyDescent="0.25">
      <c r="B95" s="12" t="s">
        <v>137</v>
      </c>
      <c r="C95" s="12" t="s">
        <v>138</v>
      </c>
      <c r="D95" s="13">
        <f>SUM(D96)</f>
        <v>100</v>
      </c>
      <c r="E95" s="13">
        <f t="shared" ref="E95:F95" si="38">SUM(E96)</f>
        <v>100</v>
      </c>
      <c r="F95" s="13">
        <f t="shared" si="38"/>
        <v>100</v>
      </c>
    </row>
    <row r="96" spans="2:6" ht="135" x14ac:dyDescent="0.25">
      <c r="B96" s="12" t="s">
        <v>139</v>
      </c>
      <c r="C96" s="12" t="s">
        <v>140</v>
      </c>
      <c r="D96" s="13">
        <v>100</v>
      </c>
      <c r="E96" s="13">
        <v>100</v>
      </c>
      <c r="F96" s="13">
        <v>100</v>
      </c>
    </row>
    <row r="97" spans="2:6" ht="105" x14ac:dyDescent="0.25">
      <c r="B97" s="12" t="s">
        <v>141</v>
      </c>
      <c r="C97" s="12" t="s">
        <v>142</v>
      </c>
      <c r="D97" s="13">
        <f>SUM(D98)</f>
        <v>50</v>
      </c>
      <c r="E97" s="13">
        <f t="shared" ref="E97:F97" si="39">SUM(E98)</f>
        <v>50</v>
      </c>
      <c r="F97" s="13">
        <f t="shared" si="39"/>
        <v>50</v>
      </c>
    </row>
    <row r="98" spans="2:6" ht="180" x14ac:dyDescent="0.25">
      <c r="B98" s="12" t="s">
        <v>143</v>
      </c>
      <c r="C98" s="12" t="s">
        <v>144</v>
      </c>
      <c r="D98" s="13">
        <v>50</v>
      </c>
      <c r="E98" s="13">
        <v>50</v>
      </c>
      <c r="F98" s="13">
        <v>50</v>
      </c>
    </row>
    <row r="99" spans="2:6" ht="90" x14ac:dyDescent="0.25">
      <c r="B99" s="12" t="s">
        <v>145</v>
      </c>
      <c r="C99" s="12" t="s">
        <v>146</v>
      </c>
      <c r="D99" s="13">
        <f>SUM(D100)</f>
        <v>100</v>
      </c>
      <c r="E99" s="13">
        <f t="shared" ref="E99:F99" si="40">SUM(E100)</f>
        <v>100</v>
      </c>
      <c r="F99" s="13">
        <f t="shared" si="40"/>
        <v>100</v>
      </c>
    </row>
    <row r="100" spans="2:6" ht="135" x14ac:dyDescent="0.25">
      <c r="B100" s="12" t="s">
        <v>268</v>
      </c>
      <c r="C100" s="12" t="s">
        <v>147</v>
      </c>
      <c r="D100" s="13">
        <v>100</v>
      </c>
      <c r="E100" s="13">
        <v>100</v>
      </c>
      <c r="F100" s="13">
        <v>100</v>
      </c>
    </row>
    <row r="101" spans="2:6" ht="105" x14ac:dyDescent="0.25">
      <c r="B101" s="12" t="s">
        <v>148</v>
      </c>
      <c r="C101" s="12" t="s">
        <v>149</v>
      </c>
      <c r="D101" s="13">
        <f>SUM(D102)</f>
        <v>200</v>
      </c>
      <c r="E101" s="13">
        <f t="shared" ref="E101:F101" si="41">SUM(E102)</f>
        <v>200</v>
      </c>
      <c r="F101" s="13">
        <f t="shared" si="41"/>
        <v>200</v>
      </c>
    </row>
    <row r="102" spans="2:6" ht="150" x14ac:dyDescent="0.25">
      <c r="B102" s="12" t="s">
        <v>267</v>
      </c>
      <c r="C102" s="12" t="s">
        <v>150</v>
      </c>
      <c r="D102" s="13">
        <v>200</v>
      </c>
      <c r="E102" s="13">
        <v>200</v>
      </c>
      <c r="F102" s="13">
        <v>200</v>
      </c>
    </row>
    <row r="103" spans="2:6" ht="180" x14ac:dyDescent="0.25">
      <c r="B103" s="12" t="s">
        <v>151</v>
      </c>
      <c r="C103" s="12" t="s">
        <v>152</v>
      </c>
      <c r="D103" s="13">
        <f>SUM(D104+D106)</f>
        <v>4298</v>
      </c>
      <c r="E103" s="13">
        <f t="shared" ref="E103:F103" si="42">SUM(E104+E106)</f>
        <v>4298</v>
      </c>
      <c r="F103" s="13">
        <f t="shared" si="42"/>
        <v>4298</v>
      </c>
    </row>
    <row r="104" spans="2:6" ht="90" x14ac:dyDescent="0.25">
      <c r="B104" s="12" t="s">
        <v>153</v>
      </c>
      <c r="C104" s="12" t="s">
        <v>154</v>
      </c>
      <c r="D104" s="13">
        <f>SUM(D105)</f>
        <v>2298</v>
      </c>
      <c r="E104" s="13">
        <f t="shared" ref="E104:F104" si="43">SUM(E105)</f>
        <v>2298</v>
      </c>
      <c r="F104" s="13">
        <f t="shared" si="43"/>
        <v>2298</v>
      </c>
    </row>
    <row r="105" spans="2:6" ht="120" x14ac:dyDescent="0.25">
      <c r="B105" s="12" t="s">
        <v>155</v>
      </c>
      <c r="C105" s="12" t="s">
        <v>156</v>
      </c>
      <c r="D105" s="13">
        <v>2298</v>
      </c>
      <c r="E105" s="13">
        <v>2298</v>
      </c>
      <c r="F105" s="13">
        <v>2298</v>
      </c>
    </row>
    <row r="106" spans="2:6" ht="135" x14ac:dyDescent="0.25">
      <c r="B106" s="12" t="s">
        <v>157</v>
      </c>
      <c r="C106" s="12" t="s">
        <v>158</v>
      </c>
      <c r="D106" s="13">
        <f>SUM(D107)</f>
        <v>2000</v>
      </c>
      <c r="E106" s="13">
        <f t="shared" ref="E106:F106" si="44">SUM(E107)</f>
        <v>2000</v>
      </c>
      <c r="F106" s="13">
        <f t="shared" si="44"/>
        <v>2000</v>
      </c>
    </row>
    <row r="107" spans="2:6" ht="105" x14ac:dyDescent="0.25">
      <c r="B107" s="12" t="s">
        <v>269</v>
      </c>
      <c r="C107" s="12" t="s">
        <v>159</v>
      </c>
      <c r="D107" s="13">
        <v>2000</v>
      </c>
      <c r="E107" s="13">
        <v>2000</v>
      </c>
      <c r="F107" s="13">
        <v>2000</v>
      </c>
    </row>
    <row r="108" spans="2:6" ht="30" x14ac:dyDescent="0.25">
      <c r="B108" s="12" t="s">
        <v>160</v>
      </c>
      <c r="C108" s="12" t="s">
        <v>161</v>
      </c>
      <c r="D108" s="13">
        <f>SUM(D109)</f>
        <v>30</v>
      </c>
      <c r="E108" s="13">
        <f t="shared" ref="E108:F109" si="45">SUM(E109)</f>
        <v>30</v>
      </c>
      <c r="F108" s="13">
        <f t="shared" si="45"/>
        <v>30</v>
      </c>
    </row>
    <row r="109" spans="2:6" ht="120" x14ac:dyDescent="0.25">
      <c r="B109" s="12" t="s">
        <v>162</v>
      </c>
      <c r="C109" s="12" t="s">
        <v>163</v>
      </c>
      <c r="D109" s="13">
        <f>SUM(D110)</f>
        <v>30</v>
      </c>
      <c r="E109" s="13">
        <f t="shared" si="45"/>
        <v>30</v>
      </c>
      <c r="F109" s="13">
        <f t="shared" si="45"/>
        <v>30</v>
      </c>
    </row>
    <row r="110" spans="2:6" ht="105" x14ac:dyDescent="0.25">
      <c r="B110" s="12" t="s">
        <v>270</v>
      </c>
      <c r="C110" s="12" t="s">
        <v>164</v>
      </c>
      <c r="D110" s="13">
        <v>30</v>
      </c>
      <c r="E110" s="13">
        <v>30</v>
      </c>
      <c r="F110" s="13">
        <v>30</v>
      </c>
    </row>
    <row r="111" spans="2:6" ht="30" x14ac:dyDescent="0.25">
      <c r="B111" s="12" t="s">
        <v>165</v>
      </c>
      <c r="C111" s="12" t="s">
        <v>166</v>
      </c>
      <c r="D111" s="13">
        <f>SUM(D112)</f>
        <v>3355134</v>
      </c>
      <c r="E111" s="13">
        <f t="shared" ref="E111:F111" si="46">SUM(E112)</f>
        <v>2907560</v>
      </c>
      <c r="F111" s="13">
        <f t="shared" si="46"/>
        <v>1899246</v>
      </c>
    </row>
    <row r="112" spans="2:6" ht="60" x14ac:dyDescent="0.25">
      <c r="B112" s="12" t="s">
        <v>167</v>
      </c>
      <c r="C112" s="12" t="s">
        <v>168</v>
      </c>
      <c r="D112" s="13">
        <f>SUM(D113+D116+D167+D188)</f>
        <v>3355134</v>
      </c>
      <c r="E112" s="13">
        <f>SUM(E113+E116+E167+E188)</f>
        <v>2907560</v>
      </c>
      <c r="F112" s="13">
        <f>SUM(F113+F116+F167+F188)</f>
        <v>1899246</v>
      </c>
    </row>
    <row r="113" spans="2:6" ht="30" x14ac:dyDescent="0.25">
      <c r="B113" s="12" t="s">
        <v>169</v>
      </c>
      <c r="C113" s="12" t="s">
        <v>170</v>
      </c>
      <c r="D113" s="13">
        <f>SUM(D114)</f>
        <v>962330</v>
      </c>
      <c r="E113" s="13">
        <f t="shared" ref="E113:F114" si="47">SUM(E114)</f>
        <v>758128</v>
      </c>
      <c r="F113" s="13">
        <f t="shared" si="47"/>
        <v>644803</v>
      </c>
    </row>
    <row r="114" spans="2:6" ht="30" x14ac:dyDescent="0.25">
      <c r="B114" s="12" t="s">
        <v>171</v>
      </c>
      <c r="C114" s="12" t="s">
        <v>172</v>
      </c>
      <c r="D114" s="13">
        <f>SUM(D115)</f>
        <v>962330</v>
      </c>
      <c r="E114" s="13">
        <f t="shared" si="47"/>
        <v>758128</v>
      </c>
      <c r="F114" s="13">
        <f t="shared" si="47"/>
        <v>644803</v>
      </c>
    </row>
    <row r="115" spans="2:6" ht="45" x14ac:dyDescent="0.25">
      <c r="B115" s="12" t="s">
        <v>173</v>
      </c>
      <c r="C115" s="12" t="s">
        <v>174</v>
      </c>
      <c r="D115" s="13">
        <v>962330</v>
      </c>
      <c r="E115" s="13">
        <v>758128</v>
      </c>
      <c r="F115" s="13">
        <v>644803</v>
      </c>
    </row>
    <row r="116" spans="2:6" ht="45" x14ac:dyDescent="0.25">
      <c r="B116" s="12" t="s">
        <v>175</v>
      </c>
      <c r="C116" s="12" t="s">
        <v>176</v>
      </c>
      <c r="D116" s="13">
        <f>SUM(D117+D120+D122+D125+D128+D130+D133+D143)</f>
        <v>1748650</v>
      </c>
      <c r="E116" s="13">
        <f t="shared" ref="E116:F116" si="48">SUM(E117+E120+E122+E125+E128+E130+E133+E143)</f>
        <v>1573477</v>
      </c>
      <c r="F116" s="13">
        <f t="shared" si="48"/>
        <v>679851</v>
      </c>
    </row>
    <row r="117" spans="2:6" ht="45" x14ac:dyDescent="0.25">
      <c r="B117" s="12" t="s">
        <v>224</v>
      </c>
      <c r="C117" s="12" t="s">
        <v>225</v>
      </c>
      <c r="D117" s="13">
        <f>SUM(D118)</f>
        <v>553626</v>
      </c>
      <c r="E117" s="13">
        <f>SUM(E118)</f>
        <v>584629</v>
      </c>
      <c r="F117" s="13">
        <f t="shared" ref="E117:F118" si="49">SUM(F118)</f>
        <v>0</v>
      </c>
    </row>
    <row r="118" spans="2:6" ht="60" x14ac:dyDescent="0.25">
      <c r="B118" s="12" t="s">
        <v>223</v>
      </c>
      <c r="C118" s="12" t="s">
        <v>222</v>
      </c>
      <c r="D118" s="13">
        <f>SUM(D119)</f>
        <v>553626</v>
      </c>
      <c r="E118" s="13">
        <f t="shared" si="49"/>
        <v>584629</v>
      </c>
      <c r="F118" s="13">
        <f t="shared" si="49"/>
        <v>0</v>
      </c>
    </row>
    <row r="119" spans="2:6" ht="30" x14ac:dyDescent="0.25">
      <c r="B119" s="12"/>
      <c r="C119" s="12" t="s">
        <v>284</v>
      </c>
      <c r="D119" s="13">
        <v>553626</v>
      </c>
      <c r="E119" s="13">
        <v>584629</v>
      </c>
      <c r="F119" s="13"/>
    </row>
    <row r="120" spans="2:6" ht="105" x14ac:dyDescent="0.25">
      <c r="B120" s="12" t="s">
        <v>177</v>
      </c>
      <c r="C120" s="12" t="s">
        <v>178</v>
      </c>
      <c r="D120" s="13">
        <f>SUM(D121)</f>
        <v>0</v>
      </c>
      <c r="E120" s="13">
        <f t="shared" ref="E120:F120" si="50">SUM(E121)</f>
        <v>6630</v>
      </c>
      <c r="F120" s="13">
        <f t="shared" si="50"/>
        <v>0</v>
      </c>
    </row>
    <row r="121" spans="2:6" ht="105" x14ac:dyDescent="0.25">
      <c r="B121" s="12" t="s">
        <v>179</v>
      </c>
      <c r="C121" s="12" t="s">
        <v>180</v>
      </c>
      <c r="D121" s="13"/>
      <c r="E121" s="13">
        <v>6630</v>
      </c>
      <c r="F121" s="13"/>
    </row>
    <row r="122" spans="2:6" ht="150" x14ac:dyDescent="0.25">
      <c r="B122" s="12" t="s">
        <v>181</v>
      </c>
      <c r="C122" s="12" t="s">
        <v>182</v>
      </c>
      <c r="D122" s="13">
        <f>SUM(D123)</f>
        <v>0</v>
      </c>
      <c r="E122" s="13">
        <f t="shared" ref="E122:F122" si="51">SUM(E123)</f>
        <v>84</v>
      </c>
      <c r="F122" s="13">
        <f t="shared" si="51"/>
        <v>652</v>
      </c>
    </row>
    <row r="123" spans="2:6" ht="117" customHeight="1" x14ac:dyDescent="0.25">
      <c r="B123" s="12" t="s">
        <v>183</v>
      </c>
      <c r="C123" s="12" t="s">
        <v>184</v>
      </c>
      <c r="D123" s="13">
        <f>SUM(D124:D124)</f>
        <v>0</v>
      </c>
      <c r="E123" s="13">
        <f>SUM(E124:E124)</f>
        <v>84</v>
      </c>
      <c r="F123" s="13">
        <f>SUM(F124:F124)</f>
        <v>652</v>
      </c>
    </row>
    <row r="124" spans="2:6" ht="178.5" customHeight="1" x14ac:dyDescent="0.25">
      <c r="B124" s="12"/>
      <c r="C124" s="12" t="s">
        <v>296</v>
      </c>
      <c r="D124" s="13"/>
      <c r="E124" s="13">
        <v>84</v>
      </c>
      <c r="F124" s="13">
        <v>652</v>
      </c>
    </row>
    <row r="125" spans="2:6" ht="90" x14ac:dyDescent="0.25">
      <c r="B125" s="12" t="s">
        <v>214</v>
      </c>
      <c r="C125" s="12" t="s">
        <v>215</v>
      </c>
      <c r="D125" s="13">
        <f>SUM(D127)</f>
        <v>17268</v>
      </c>
      <c r="E125" s="13">
        <f t="shared" ref="E125:F125" si="52">SUM(E127)</f>
        <v>17268</v>
      </c>
      <c r="F125" s="13">
        <f t="shared" si="52"/>
        <v>19046</v>
      </c>
    </row>
    <row r="126" spans="2:6" ht="90" x14ac:dyDescent="0.25">
      <c r="B126" s="12" t="s">
        <v>213</v>
      </c>
      <c r="C126" s="12" t="s">
        <v>185</v>
      </c>
      <c r="D126" s="13">
        <f>SUM(D127)</f>
        <v>17268</v>
      </c>
      <c r="E126" s="13">
        <f t="shared" ref="E126:F126" si="53">SUM(E127)</f>
        <v>17268</v>
      </c>
      <c r="F126" s="13">
        <f t="shared" si="53"/>
        <v>19046</v>
      </c>
    </row>
    <row r="127" spans="2:6" ht="90" x14ac:dyDescent="0.25">
      <c r="B127" s="12"/>
      <c r="C127" s="12" t="s">
        <v>279</v>
      </c>
      <c r="D127" s="13">
        <v>17268</v>
      </c>
      <c r="E127" s="13">
        <v>17268</v>
      </c>
      <c r="F127" s="13">
        <v>19046</v>
      </c>
    </row>
    <row r="128" spans="2:6" ht="45" x14ac:dyDescent="0.25">
      <c r="B128" s="12" t="s">
        <v>216</v>
      </c>
      <c r="C128" s="12" t="s">
        <v>217</v>
      </c>
      <c r="D128" s="13">
        <f>SUM(D129)</f>
        <v>9247</v>
      </c>
      <c r="E128" s="13">
        <f t="shared" ref="E128:F128" si="54">SUM(E129)</f>
        <v>4877</v>
      </c>
      <c r="F128" s="13">
        <f t="shared" si="54"/>
        <v>5945</v>
      </c>
    </row>
    <row r="129" spans="2:6" ht="45" x14ac:dyDescent="0.25">
      <c r="B129" s="12" t="s">
        <v>186</v>
      </c>
      <c r="C129" s="12" t="s">
        <v>187</v>
      </c>
      <c r="D129" s="13">
        <v>9247</v>
      </c>
      <c r="E129" s="13">
        <v>4877</v>
      </c>
      <c r="F129" s="13">
        <v>5945</v>
      </c>
    </row>
    <row r="130" spans="2:6" ht="30" x14ac:dyDescent="0.25">
      <c r="B130" s="12" t="s">
        <v>245</v>
      </c>
      <c r="C130" s="12" t="s">
        <v>247</v>
      </c>
      <c r="D130" s="13">
        <f>D132</f>
        <v>193</v>
      </c>
      <c r="E130" s="13">
        <f t="shared" ref="E130:F130" si="55">E132</f>
        <v>193</v>
      </c>
      <c r="F130" s="13">
        <f t="shared" si="55"/>
        <v>197</v>
      </c>
    </row>
    <row r="131" spans="2:6" ht="30" x14ac:dyDescent="0.25">
      <c r="B131" s="12" t="s">
        <v>246</v>
      </c>
      <c r="C131" s="12" t="s">
        <v>248</v>
      </c>
      <c r="D131" s="13">
        <f>D132</f>
        <v>193</v>
      </c>
      <c r="E131" s="13">
        <f t="shared" ref="E131:F131" si="56">E132</f>
        <v>193</v>
      </c>
      <c r="F131" s="13">
        <f t="shared" si="56"/>
        <v>197</v>
      </c>
    </row>
    <row r="132" spans="2:6" ht="90" x14ac:dyDescent="0.25">
      <c r="B132" s="12"/>
      <c r="C132" s="12" t="s">
        <v>237</v>
      </c>
      <c r="D132" s="13">
        <v>193</v>
      </c>
      <c r="E132" s="13">
        <v>193</v>
      </c>
      <c r="F132" s="13">
        <v>197</v>
      </c>
    </row>
    <row r="133" spans="2:6" ht="45" x14ac:dyDescent="0.25">
      <c r="B133" s="12" t="s">
        <v>209</v>
      </c>
      <c r="C133" s="12" t="s">
        <v>210</v>
      </c>
      <c r="D133" s="13">
        <f>SUM(D134)</f>
        <v>590768</v>
      </c>
      <c r="E133" s="13">
        <f t="shared" ref="E133:F133" si="57">SUM(E134)</f>
        <v>2300</v>
      </c>
      <c r="F133" s="13">
        <f t="shared" si="57"/>
        <v>2220</v>
      </c>
    </row>
    <row r="134" spans="2:6" ht="45" x14ac:dyDescent="0.25">
      <c r="B134" s="12" t="s">
        <v>188</v>
      </c>
      <c r="C134" s="12" t="s">
        <v>189</v>
      </c>
      <c r="D134" s="13">
        <f>SUM(D135:D142)</f>
        <v>590768</v>
      </c>
      <c r="E134" s="13">
        <f t="shared" ref="E134:F134" si="58">SUM(E135:E142)</f>
        <v>2300</v>
      </c>
      <c r="F134" s="13">
        <f t="shared" si="58"/>
        <v>2220</v>
      </c>
    </row>
    <row r="135" spans="2:6" ht="54.75" customHeight="1" x14ac:dyDescent="0.25">
      <c r="B135" s="12"/>
      <c r="C135" s="12" t="s">
        <v>271</v>
      </c>
      <c r="D135" s="13">
        <v>280015</v>
      </c>
      <c r="E135" s="13">
        <v>0</v>
      </c>
      <c r="F135" s="13">
        <v>0</v>
      </c>
    </row>
    <row r="136" spans="2:6" ht="66.75" customHeight="1" x14ac:dyDescent="0.25">
      <c r="B136" s="12"/>
      <c r="C136" s="12" t="s">
        <v>288</v>
      </c>
      <c r="D136" s="13">
        <v>253939</v>
      </c>
      <c r="E136" s="13">
        <v>0</v>
      </c>
      <c r="F136" s="13">
        <v>0</v>
      </c>
    </row>
    <row r="137" spans="2:6" ht="45" x14ac:dyDescent="0.25">
      <c r="B137" s="12"/>
      <c r="C137" s="12" t="s">
        <v>289</v>
      </c>
      <c r="D137" s="13">
        <v>8147</v>
      </c>
      <c r="E137" s="13">
        <v>0</v>
      </c>
      <c r="F137" s="13">
        <v>0</v>
      </c>
    </row>
    <row r="138" spans="2:6" ht="30" x14ac:dyDescent="0.25">
      <c r="B138" s="12"/>
      <c r="C138" s="12" t="s">
        <v>227</v>
      </c>
      <c r="D138" s="13">
        <v>2220</v>
      </c>
      <c r="E138" s="13">
        <v>2300</v>
      </c>
      <c r="F138" s="13">
        <v>2220</v>
      </c>
    </row>
    <row r="139" spans="2:6" ht="30" x14ac:dyDescent="0.25">
      <c r="B139" s="12"/>
      <c r="C139" s="12" t="s">
        <v>249</v>
      </c>
      <c r="D139" s="13">
        <v>22075</v>
      </c>
      <c r="E139" s="13">
        <v>0</v>
      </c>
      <c r="F139" s="13">
        <v>0</v>
      </c>
    </row>
    <row r="140" spans="2:6" ht="30" x14ac:dyDescent="0.25">
      <c r="B140" s="12"/>
      <c r="C140" s="12" t="s">
        <v>250</v>
      </c>
      <c r="D140" s="13">
        <v>14118</v>
      </c>
      <c r="E140" s="13">
        <v>0</v>
      </c>
      <c r="F140" s="13">
        <v>0</v>
      </c>
    </row>
    <row r="141" spans="2:6" ht="45" x14ac:dyDescent="0.25">
      <c r="B141" s="12"/>
      <c r="C141" s="12" t="s">
        <v>251</v>
      </c>
      <c r="D141" s="13">
        <v>2276</v>
      </c>
      <c r="E141" s="13">
        <v>0</v>
      </c>
      <c r="F141" s="13">
        <v>0</v>
      </c>
    </row>
    <row r="142" spans="2:6" ht="45" x14ac:dyDescent="0.25">
      <c r="B142" s="12"/>
      <c r="C142" s="12" t="s">
        <v>307</v>
      </c>
      <c r="D142" s="13">
        <v>7978</v>
      </c>
      <c r="E142" s="13">
        <v>0</v>
      </c>
      <c r="F142" s="13">
        <v>0</v>
      </c>
    </row>
    <row r="143" spans="2:6" ht="30" x14ac:dyDescent="0.25">
      <c r="B143" s="12" t="s">
        <v>211</v>
      </c>
      <c r="C143" s="12" t="s">
        <v>212</v>
      </c>
      <c r="D143" s="13">
        <f>SUM(D144)</f>
        <v>577548</v>
      </c>
      <c r="E143" s="13">
        <f t="shared" ref="E143:F143" si="59">SUM(E144)</f>
        <v>957496</v>
      </c>
      <c r="F143" s="13">
        <f t="shared" si="59"/>
        <v>651791</v>
      </c>
    </row>
    <row r="144" spans="2:6" ht="30" x14ac:dyDescent="0.25">
      <c r="B144" s="12" t="s">
        <v>190</v>
      </c>
      <c r="C144" s="12" t="s">
        <v>191</v>
      </c>
      <c r="D144" s="13">
        <f>SUM(D145:D166)</f>
        <v>577548</v>
      </c>
      <c r="E144" s="13">
        <f>SUM(E145:E165)</f>
        <v>957496</v>
      </c>
      <c r="F144" s="13">
        <f>SUM(F145:F165)</f>
        <v>651791</v>
      </c>
    </row>
    <row r="145" spans="2:6" ht="27.75" customHeight="1" x14ac:dyDescent="0.25">
      <c r="B145" s="12"/>
      <c r="C145" s="12" t="s">
        <v>280</v>
      </c>
      <c r="D145" s="13">
        <v>910</v>
      </c>
      <c r="E145" s="13">
        <v>0</v>
      </c>
      <c r="F145" s="13">
        <v>525</v>
      </c>
    </row>
    <row r="146" spans="2:6" ht="55.5" customHeight="1" x14ac:dyDescent="0.25">
      <c r="B146" s="12"/>
      <c r="C146" s="12" t="s">
        <v>293</v>
      </c>
      <c r="D146" s="13">
        <v>0</v>
      </c>
      <c r="E146" s="13">
        <v>15854</v>
      </c>
      <c r="F146" s="13">
        <v>0</v>
      </c>
    </row>
    <row r="147" spans="2:6" ht="66" customHeight="1" x14ac:dyDescent="0.25">
      <c r="B147" s="12"/>
      <c r="C147" s="12" t="s">
        <v>297</v>
      </c>
      <c r="D147" s="13">
        <v>3978</v>
      </c>
      <c r="E147" s="13">
        <v>4324</v>
      </c>
      <c r="F147" s="13">
        <v>4588</v>
      </c>
    </row>
    <row r="148" spans="2:6" ht="66" customHeight="1" x14ac:dyDescent="0.25">
      <c r="B148" s="12"/>
      <c r="C148" s="12" t="s">
        <v>311</v>
      </c>
      <c r="D148" s="13">
        <v>0</v>
      </c>
      <c r="E148" s="13">
        <v>22242</v>
      </c>
      <c r="F148" s="13">
        <v>0</v>
      </c>
    </row>
    <row r="149" spans="2:6" ht="81" customHeight="1" x14ac:dyDescent="0.25">
      <c r="B149" s="12"/>
      <c r="C149" s="12" t="s">
        <v>298</v>
      </c>
      <c r="D149" s="13">
        <v>11622</v>
      </c>
      <c r="E149" s="13">
        <v>11622</v>
      </c>
      <c r="F149" s="13">
        <v>11622</v>
      </c>
    </row>
    <row r="150" spans="2:6" ht="55.5" customHeight="1" x14ac:dyDescent="0.25">
      <c r="B150" s="12"/>
      <c r="C150" s="12" t="s">
        <v>299</v>
      </c>
      <c r="D150" s="13">
        <v>1358</v>
      </c>
      <c r="E150" s="13">
        <v>1358</v>
      </c>
      <c r="F150" s="13">
        <v>1358</v>
      </c>
    </row>
    <row r="151" spans="2:6" ht="24.75" customHeight="1" x14ac:dyDescent="0.25">
      <c r="B151" s="12"/>
      <c r="C151" s="12" t="s">
        <v>228</v>
      </c>
      <c r="D151" s="13">
        <v>1780</v>
      </c>
      <c r="E151" s="13">
        <v>1780</v>
      </c>
      <c r="F151" s="13">
        <v>1780</v>
      </c>
    </row>
    <row r="152" spans="2:6" ht="62.25" customHeight="1" x14ac:dyDescent="0.25">
      <c r="B152" s="12"/>
      <c r="C152" s="12" t="s">
        <v>312</v>
      </c>
      <c r="D152" s="13">
        <v>1125</v>
      </c>
      <c r="E152" s="13">
        <v>0</v>
      </c>
      <c r="F152" s="13">
        <v>0</v>
      </c>
    </row>
    <row r="153" spans="2:6" ht="90" x14ac:dyDescent="0.25">
      <c r="B153" s="12"/>
      <c r="C153" s="12" t="s">
        <v>281</v>
      </c>
      <c r="D153" s="13">
        <v>2259</v>
      </c>
      <c r="E153" s="13">
        <v>2374</v>
      </c>
      <c r="F153" s="13">
        <v>2483</v>
      </c>
    </row>
    <row r="154" spans="2:6" ht="60" x14ac:dyDescent="0.25">
      <c r="B154" s="12"/>
      <c r="C154" s="12" t="s">
        <v>229</v>
      </c>
      <c r="D154" s="13">
        <v>135028</v>
      </c>
      <c r="E154" s="13">
        <v>171786</v>
      </c>
      <c r="F154" s="13">
        <v>130361</v>
      </c>
    </row>
    <row r="155" spans="2:6" ht="41.25" customHeight="1" x14ac:dyDescent="0.25">
      <c r="B155" s="12"/>
      <c r="C155" s="12" t="s">
        <v>282</v>
      </c>
      <c r="D155" s="13">
        <v>99845</v>
      </c>
      <c r="E155" s="13">
        <v>0</v>
      </c>
      <c r="F155" s="13">
        <v>0</v>
      </c>
    </row>
    <row r="156" spans="2:6" ht="60" x14ac:dyDescent="0.25">
      <c r="B156" s="12"/>
      <c r="C156" s="12" t="s">
        <v>230</v>
      </c>
      <c r="D156" s="13">
        <v>0</v>
      </c>
      <c r="E156" s="13">
        <v>220297</v>
      </c>
      <c r="F156" s="13">
        <v>0</v>
      </c>
    </row>
    <row r="157" spans="2:6" ht="60" x14ac:dyDescent="0.25">
      <c r="B157" s="12"/>
      <c r="C157" s="12" t="s">
        <v>238</v>
      </c>
      <c r="D157" s="13">
        <v>0</v>
      </c>
      <c r="E157" s="13">
        <v>16803</v>
      </c>
      <c r="F157" s="13">
        <v>0</v>
      </c>
    </row>
    <row r="158" spans="2:6" ht="64.5" customHeight="1" x14ac:dyDescent="0.25">
      <c r="B158" s="12"/>
      <c r="C158" s="14" t="s">
        <v>236</v>
      </c>
      <c r="D158" s="13">
        <v>64066</v>
      </c>
      <c r="E158" s="13">
        <v>65375</v>
      </c>
      <c r="F158" s="13">
        <v>66176</v>
      </c>
    </row>
    <row r="159" spans="2:6" ht="51" customHeight="1" x14ac:dyDescent="0.25">
      <c r="B159" s="12"/>
      <c r="C159" s="15" t="s">
        <v>229</v>
      </c>
      <c r="D159" s="13">
        <v>102398</v>
      </c>
      <c r="E159" s="13">
        <v>0</v>
      </c>
      <c r="F159" s="13">
        <v>0</v>
      </c>
    </row>
    <row r="160" spans="2:6" ht="38.25" customHeight="1" x14ac:dyDescent="0.25">
      <c r="B160" s="12"/>
      <c r="C160" s="12" t="s">
        <v>283</v>
      </c>
      <c r="D160" s="13">
        <v>37247</v>
      </c>
      <c r="E160" s="13">
        <v>86909</v>
      </c>
      <c r="F160" s="13">
        <v>0</v>
      </c>
    </row>
    <row r="161" spans="2:6" ht="30.75" customHeight="1" x14ac:dyDescent="0.25">
      <c r="B161" s="12"/>
      <c r="C161" s="12" t="s">
        <v>285</v>
      </c>
      <c r="D161" s="13">
        <v>27713</v>
      </c>
      <c r="E161" s="13">
        <v>21306</v>
      </c>
      <c r="F161" s="13">
        <v>22000</v>
      </c>
    </row>
    <row r="162" spans="2:6" ht="41.25" customHeight="1" x14ac:dyDescent="0.25">
      <c r="B162" s="12"/>
      <c r="C162" s="12" t="s">
        <v>286</v>
      </c>
      <c r="D162" s="13">
        <v>33111</v>
      </c>
      <c r="E162" s="13">
        <v>262834</v>
      </c>
      <c r="F162" s="13">
        <v>211305</v>
      </c>
    </row>
    <row r="163" spans="2:6" ht="27.75" customHeight="1" x14ac:dyDescent="0.25">
      <c r="B163" s="12"/>
      <c r="C163" s="12" t="s">
        <v>294</v>
      </c>
      <c r="D163" s="13">
        <v>0</v>
      </c>
      <c r="E163" s="13">
        <v>38177</v>
      </c>
      <c r="F163" s="13">
        <v>199593</v>
      </c>
    </row>
    <row r="164" spans="2:6" ht="27.75" customHeight="1" x14ac:dyDescent="0.25">
      <c r="B164" s="12"/>
      <c r="C164" s="12" t="s">
        <v>295</v>
      </c>
      <c r="D164" s="13">
        <v>0</v>
      </c>
      <c r="E164" s="13">
        <v>14455</v>
      </c>
      <c r="F164" s="13">
        <v>0</v>
      </c>
    </row>
    <row r="165" spans="2:6" ht="30" customHeight="1" x14ac:dyDescent="0.25">
      <c r="B165" s="12"/>
      <c r="C165" s="12" t="s">
        <v>287</v>
      </c>
      <c r="D165" s="13">
        <v>0</v>
      </c>
      <c r="E165" s="13">
        <v>0</v>
      </c>
      <c r="F165" s="13">
        <v>0</v>
      </c>
    </row>
    <row r="166" spans="2:6" ht="64.5" customHeight="1" x14ac:dyDescent="0.25">
      <c r="B166" s="12"/>
      <c r="C166" s="12" t="s">
        <v>308</v>
      </c>
      <c r="D166" s="13">
        <v>55108</v>
      </c>
      <c r="E166" s="13">
        <v>0</v>
      </c>
      <c r="F166" s="13">
        <v>0</v>
      </c>
    </row>
    <row r="167" spans="2:6" ht="28.5" customHeight="1" x14ac:dyDescent="0.25">
      <c r="B167" s="12" t="s">
        <v>192</v>
      </c>
      <c r="C167" s="12" t="s">
        <v>193</v>
      </c>
      <c r="D167" s="13">
        <f>SUM(D168+D183+D184+D185+D186+D187+D182)</f>
        <v>574154</v>
      </c>
      <c r="E167" s="13">
        <f t="shared" ref="E167:F167" si="60">SUM(E168+E183+E184+E185+E186+E187+E182)</f>
        <v>574455</v>
      </c>
      <c r="F167" s="13">
        <f t="shared" si="60"/>
        <v>574592</v>
      </c>
    </row>
    <row r="168" spans="2:6" ht="39.75" customHeight="1" x14ac:dyDescent="0.25">
      <c r="B168" s="12" t="s">
        <v>194</v>
      </c>
      <c r="C168" s="12" t="s">
        <v>195</v>
      </c>
      <c r="D168" s="13">
        <f>SUM(D169:D181)</f>
        <v>525713</v>
      </c>
      <c r="E168" s="13">
        <f>SUM(E169:E181)</f>
        <v>525754</v>
      </c>
      <c r="F168" s="13">
        <f>SUM(F169:F181)</f>
        <v>525782</v>
      </c>
    </row>
    <row r="169" spans="2:6" ht="81" customHeight="1" x14ac:dyDescent="0.25">
      <c r="B169" s="12"/>
      <c r="C169" s="12" t="s">
        <v>303</v>
      </c>
      <c r="D169" s="13">
        <v>2391</v>
      </c>
      <c r="E169" s="13">
        <v>2404</v>
      </c>
      <c r="F169" s="13">
        <v>2412</v>
      </c>
    </row>
    <row r="170" spans="2:6" ht="62.25" customHeight="1" x14ac:dyDescent="0.25">
      <c r="B170" s="12"/>
      <c r="C170" s="12" t="s">
        <v>300</v>
      </c>
      <c r="D170" s="13">
        <v>2744</v>
      </c>
      <c r="E170" s="13">
        <v>2744</v>
      </c>
      <c r="F170" s="13">
        <v>2744</v>
      </c>
    </row>
    <row r="171" spans="2:6" ht="75" x14ac:dyDescent="0.25">
      <c r="B171" s="12"/>
      <c r="C171" s="12" t="s">
        <v>231</v>
      </c>
      <c r="D171" s="13">
        <v>595</v>
      </c>
      <c r="E171" s="13">
        <v>595</v>
      </c>
      <c r="F171" s="13">
        <v>595</v>
      </c>
    </row>
    <row r="172" spans="2:6" ht="78" customHeight="1" x14ac:dyDescent="0.25">
      <c r="B172" s="12"/>
      <c r="C172" s="12" t="s">
        <v>304</v>
      </c>
      <c r="D172" s="13">
        <v>272</v>
      </c>
      <c r="E172" s="13">
        <v>272</v>
      </c>
      <c r="F172" s="13">
        <v>272</v>
      </c>
    </row>
    <row r="173" spans="2:6" ht="285" x14ac:dyDescent="0.25">
      <c r="B173" s="12"/>
      <c r="C173" s="12" t="s">
        <v>232</v>
      </c>
      <c r="D173" s="13">
        <v>249</v>
      </c>
      <c r="E173" s="13">
        <v>249</v>
      </c>
      <c r="F173" s="13">
        <v>249</v>
      </c>
    </row>
    <row r="174" spans="2:6" ht="81" customHeight="1" x14ac:dyDescent="0.25">
      <c r="B174" s="12"/>
      <c r="C174" s="12" t="s">
        <v>301</v>
      </c>
      <c r="D174" s="13">
        <v>498</v>
      </c>
      <c r="E174" s="13">
        <v>498</v>
      </c>
      <c r="F174" s="13">
        <v>498</v>
      </c>
    </row>
    <row r="175" spans="2:6" ht="105" x14ac:dyDescent="0.25">
      <c r="B175" s="12"/>
      <c r="C175" s="12" t="s">
        <v>233</v>
      </c>
      <c r="D175" s="13">
        <v>629</v>
      </c>
      <c r="E175" s="13">
        <v>629</v>
      </c>
      <c r="F175" s="13">
        <v>629</v>
      </c>
    </row>
    <row r="176" spans="2:6" ht="60" x14ac:dyDescent="0.25">
      <c r="B176" s="12"/>
      <c r="C176" s="12" t="s">
        <v>234</v>
      </c>
      <c r="D176" s="13">
        <v>2836</v>
      </c>
      <c r="E176" s="13">
        <v>2836</v>
      </c>
      <c r="F176" s="13">
        <v>2836</v>
      </c>
    </row>
    <row r="177" spans="2:6" ht="75" x14ac:dyDescent="0.25">
      <c r="B177" s="12"/>
      <c r="C177" s="12" t="s">
        <v>302</v>
      </c>
      <c r="D177" s="13">
        <v>103</v>
      </c>
      <c r="E177" s="13">
        <v>103</v>
      </c>
      <c r="F177" s="13">
        <v>103</v>
      </c>
    </row>
    <row r="178" spans="2:6" ht="300" x14ac:dyDescent="0.25">
      <c r="B178" s="12"/>
      <c r="C178" s="12" t="s">
        <v>292</v>
      </c>
      <c r="D178" s="13">
        <v>512741</v>
      </c>
      <c r="E178" s="13">
        <v>512741</v>
      </c>
      <c r="F178" s="13">
        <v>512741</v>
      </c>
    </row>
    <row r="179" spans="2:6" ht="90" x14ac:dyDescent="0.25">
      <c r="B179" s="12"/>
      <c r="C179" s="12" t="s">
        <v>235</v>
      </c>
      <c r="D179" s="13">
        <v>2335</v>
      </c>
      <c r="E179" s="13">
        <v>2362</v>
      </c>
      <c r="F179" s="13">
        <v>2383</v>
      </c>
    </row>
    <row r="180" spans="2:6" ht="150" x14ac:dyDescent="0.25">
      <c r="B180" s="12"/>
      <c r="C180" s="12" t="s">
        <v>305</v>
      </c>
      <c r="D180" s="13">
        <v>128</v>
      </c>
      <c r="E180" s="13">
        <v>129</v>
      </c>
      <c r="F180" s="13">
        <v>128</v>
      </c>
    </row>
    <row r="181" spans="2:6" ht="81" customHeight="1" x14ac:dyDescent="0.25">
      <c r="B181" s="12"/>
      <c r="C181" s="12" t="s">
        <v>272</v>
      </c>
      <c r="D181" s="13">
        <v>192</v>
      </c>
      <c r="E181" s="13">
        <v>192</v>
      </c>
      <c r="F181" s="13">
        <v>192</v>
      </c>
    </row>
    <row r="182" spans="2:6" ht="89.25" customHeight="1" x14ac:dyDescent="0.25">
      <c r="B182" s="12" t="s">
        <v>291</v>
      </c>
      <c r="C182" s="12" t="s">
        <v>290</v>
      </c>
      <c r="D182" s="13">
        <v>11261</v>
      </c>
      <c r="E182" s="13">
        <v>11261</v>
      </c>
      <c r="F182" s="13">
        <v>11261</v>
      </c>
    </row>
    <row r="183" spans="2:6" ht="120" x14ac:dyDescent="0.25">
      <c r="B183" s="12" t="s">
        <v>196</v>
      </c>
      <c r="C183" s="12" t="s">
        <v>221</v>
      </c>
      <c r="D183" s="13">
        <v>16792</v>
      </c>
      <c r="E183" s="13">
        <v>16792</v>
      </c>
      <c r="F183" s="13">
        <v>16792</v>
      </c>
    </row>
    <row r="184" spans="2:6" ht="64.5" customHeight="1" x14ac:dyDescent="0.25">
      <c r="B184" s="12" t="s">
        <v>197</v>
      </c>
      <c r="C184" s="12" t="s">
        <v>226</v>
      </c>
      <c r="D184" s="13">
        <v>2958</v>
      </c>
      <c r="E184" s="13">
        <v>3090</v>
      </c>
      <c r="F184" s="13">
        <v>3199</v>
      </c>
    </row>
    <row r="185" spans="2:6" ht="90" x14ac:dyDescent="0.25">
      <c r="B185" s="12" t="s">
        <v>198</v>
      </c>
      <c r="C185" s="12" t="s">
        <v>199</v>
      </c>
      <c r="D185" s="13">
        <v>2</v>
      </c>
      <c r="E185" s="13">
        <v>2</v>
      </c>
      <c r="F185" s="13">
        <v>2</v>
      </c>
    </row>
    <row r="186" spans="2:6" ht="120" x14ac:dyDescent="0.25">
      <c r="B186" s="16" t="s">
        <v>313</v>
      </c>
      <c r="C186" s="16" t="s">
        <v>314</v>
      </c>
      <c r="D186" s="13">
        <v>2124</v>
      </c>
      <c r="E186" s="13">
        <v>2094</v>
      </c>
      <c r="F186" s="13">
        <v>2094</v>
      </c>
    </row>
    <row r="187" spans="2:6" ht="79.5" customHeight="1" x14ac:dyDescent="0.25">
      <c r="B187" s="12" t="s">
        <v>239</v>
      </c>
      <c r="C187" s="12" t="s">
        <v>240</v>
      </c>
      <c r="D187" s="13">
        <v>15304</v>
      </c>
      <c r="E187" s="13">
        <v>15462</v>
      </c>
      <c r="F187" s="13">
        <v>15462</v>
      </c>
    </row>
    <row r="188" spans="2:6" ht="30" x14ac:dyDescent="0.25">
      <c r="B188" s="12" t="s">
        <v>200</v>
      </c>
      <c r="C188" s="12" t="s">
        <v>201</v>
      </c>
      <c r="D188" s="13">
        <f>SUM(D189)</f>
        <v>70000</v>
      </c>
      <c r="E188" s="13">
        <f t="shared" ref="E188:F189" si="61">SUM(E189)</f>
        <v>1500</v>
      </c>
      <c r="F188" s="13">
        <f t="shared" si="61"/>
        <v>0</v>
      </c>
    </row>
    <row r="189" spans="2:6" ht="30" x14ac:dyDescent="0.25">
      <c r="B189" s="12" t="s">
        <v>202</v>
      </c>
      <c r="C189" s="12" t="s">
        <v>203</v>
      </c>
      <c r="D189" s="13">
        <f>SUM(D190)</f>
        <v>70000</v>
      </c>
      <c r="E189" s="13">
        <f t="shared" si="61"/>
        <v>1500</v>
      </c>
      <c r="F189" s="13">
        <f t="shared" si="61"/>
        <v>0</v>
      </c>
    </row>
    <row r="190" spans="2:6" ht="45" x14ac:dyDescent="0.25">
      <c r="B190" s="12" t="s">
        <v>204</v>
      </c>
      <c r="C190" s="12" t="s">
        <v>205</v>
      </c>
      <c r="D190" s="13">
        <f>SUM(D191:D192)</f>
        <v>70000</v>
      </c>
      <c r="E190" s="13">
        <f t="shared" ref="E190:F190" si="62">SUM(E191:E192)</f>
        <v>1500</v>
      </c>
      <c r="F190" s="13">
        <f t="shared" si="62"/>
        <v>0</v>
      </c>
    </row>
    <row r="191" spans="2:6" ht="75" x14ac:dyDescent="0.25">
      <c r="B191" s="12"/>
      <c r="C191" s="12" t="s">
        <v>306</v>
      </c>
      <c r="D191" s="13">
        <v>0</v>
      </c>
      <c r="E191" s="13">
        <v>1500</v>
      </c>
      <c r="F191" s="13">
        <v>0</v>
      </c>
    </row>
    <row r="192" spans="2:6" ht="105" x14ac:dyDescent="0.25">
      <c r="B192" s="12"/>
      <c r="C192" s="12" t="s">
        <v>309</v>
      </c>
      <c r="D192" s="13">
        <v>70000</v>
      </c>
      <c r="E192" s="13">
        <v>0</v>
      </c>
      <c r="F192" s="13">
        <v>0</v>
      </c>
    </row>
    <row r="193" spans="2:6" x14ac:dyDescent="0.25">
      <c r="B193" s="12"/>
      <c r="C193" s="12" t="s">
        <v>206</v>
      </c>
      <c r="D193" s="13">
        <f>SUM(D13+D111)</f>
        <v>4304662</v>
      </c>
      <c r="E193" s="13">
        <f>SUM(E13+E111)</f>
        <v>3901170</v>
      </c>
      <c r="F193" s="13">
        <f>SUM(F13+F111)</f>
        <v>2958630</v>
      </c>
    </row>
    <row r="194" spans="2:6" ht="15.75" x14ac:dyDescent="0.25">
      <c r="B194" s="5"/>
      <c r="C194" s="5"/>
      <c r="D194" s="8"/>
      <c r="E194" s="8"/>
      <c r="F194" s="8"/>
    </row>
  </sheetData>
  <mergeCells count="6">
    <mergeCell ref="C2:F5"/>
    <mergeCell ref="C6:F6"/>
    <mergeCell ref="C7:F7"/>
    <mergeCell ref="B8:F8"/>
    <mergeCell ref="B10:B11"/>
    <mergeCell ref="C10:C11"/>
  </mergeCells>
  <pageMargins left="0.23622047244094491" right="0.23622047244094491" top="0.74803149606299213" bottom="0.15748031496062992" header="0.31496062992125984" footer="0.1574803149606299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2022-12-29T12:00:23Z</dcterms:modified>
</cp:coreProperties>
</file>