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85" windowHeight="10650"/>
  </bookViews>
  <sheets>
    <sheet name="апр 22" sheetId="2" r:id="rId1"/>
  </sheets>
  <calcPr calcId="152511"/>
</workbook>
</file>

<file path=xl/calcChain.xml><?xml version="1.0" encoding="utf-8"?>
<calcChain xmlns="http://schemas.openxmlformats.org/spreadsheetml/2006/main">
  <c r="D128" i="2" l="1"/>
  <c r="E165" i="2" l="1"/>
  <c r="D217" i="2" l="1"/>
  <c r="D165" i="2" l="1"/>
  <c r="D103" i="2" l="1"/>
  <c r="D97" i="2"/>
  <c r="D111" i="2" l="1"/>
  <c r="D114" i="2"/>
  <c r="D120" i="2"/>
  <c r="D116" i="2"/>
  <c r="D90" i="2"/>
  <c r="D57" i="2" l="1"/>
  <c r="D25" i="2"/>
  <c r="D21" i="2"/>
  <c r="D232" i="2" l="1"/>
  <c r="D231" i="2" s="1"/>
  <c r="D229" i="2"/>
  <c r="D61" i="2"/>
  <c r="F165" i="2" l="1"/>
  <c r="D143" i="2" l="1"/>
  <c r="F192" i="2" l="1"/>
  <c r="F190" i="2" s="1"/>
  <c r="E192" i="2"/>
  <c r="E190" i="2" s="1"/>
  <c r="D192" i="2"/>
  <c r="D190" i="2" s="1"/>
  <c r="D150" i="2" l="1"/>
  <c r="E232" i="2" l="1"/>
  <c r="F232" i="2"/>
  <c r="E231" i="2"/>
  <c r="F231" i="2"/>
  <c r="E217" i="2"/>
  <c r="F217" i="2"/>
  <c r="E149" i="2" l="1"/>
  <c r="F149" i="2"/>
  <c r="E150" i="2"/>
  <c r="F150" i="2"/>
  <c r="D149" i="2"/>
  <c r="D153" i="2" l="1"/>
  <c r="E55" i="2" l="1"/>
  <c r="F55" i="2"/>
  <c r="D55" i="2"/>
  <c r="F216" i="2" l="1"/>
  <c r="F213" i="2" s="1"/>
  <c r="E216" i="2"/>
  <c r="E213" i="2" s="1"/>
  <c r="D216" i="2"/>
  <c r="F164" i="2"/>
  <c r="E164" i="2"/>
  <c r="F153" i="2"/>
  <c r="F152" i="2" s="1"/>
  <c r="E153" i="2"/>
  <c r="E152" i="2" s="1"/>
  <c r="D152" i="2"/>
  <c r="F147" i="2"/>
  <c r="E147" i="2"/>
  <c r="D147" i="2"/>
  <c r="F145" i="2"/>
  <c r="E145" i="2"/>
  <c r="D145" i="2"/>
  <c r="F143" i="2"/>
  <c r="F142" i="2" s="1"/>
  <c r="E143" i="2"/>
  <c r="E142" i="2" s="1"/>
  <c r="D142" i="2"/>
  <c r="F140" i="2"/>
  <c r="E140" i="2"/>
  <c r="D140" i="2"/>
  <c r="F138" i="2"/>
  <c r="F137" i="2" s="1"/>
  <c r="E138" i="2"/>
  <c r="E137" i="2" s="1"/>
  <c r="D138" i="2"/>
  <c r="D137" i="2" s="1"/>
  <c r="F134" i="2"/>
  <c r="F133" i="2" s="1"/>
  <c r="E134" i="2"/>
  <c r="E133" i="2" s="1"/>
  <c r="D134" i="2"/>
  <c r="D133" i="2" s="1"/>
  <c r="F126" i="2"/>
  <c r="F125" i="2" s="1"/>
  <c r="E126" i="2"/>
  <c r="E125" i="2" s="1"/>
  <c r="D126" i="2"/>
  <c r="D125" i="2" s="1"/>
  <c r="F123" i="2"/>
  <c r="F119" i="2" s="1"/>
  <c r="E123" i="2"/>
  <c r="E119" i="2" s="1"/>
  <c r="D123" i="2"/>
  <c r="D119" i="2" s="1"/>
  <c r="F116" i="2"/>
  <c r="E116" i="2"/>
  <c r="F114" i="2"/>
  <c r="E114" i="2"/>
  <c r="F109" i="2"/>
  <c r="E109" i="2"/>
  <c r="D109" i="2"/>
  <c r="F107" i="2"/>
  <c r="E107" i="2"/>
  <c r="D107" i="2"/>
  <c r="F105" i="2"/>
  <c r="E105" i="2"/>
  <c r="D105" i="2"/>
  <c r="F101" i="2"/>
  <c r="E101" i="2"/>
  <c r="D101" i="2"/>
  <c r="F99" i="2"/>
  <c r="E99" i="2"/>
  <c r="D99" i="2"/>
  <c r="F93" i="2"/>
  <c r="F92" i="2" s="1"/>
  <c r="E93" i="2"/>
  <c r="E92" i="2" s="1"/>
  <c r="D93" i="2"/>
  <c r="D92" i="2" s="1"/>
  <c r="F88" i="2"/>
  <c r="F87" i="2" s="1"/>
  <c r="E88" i="2"/>
  <c r="E87" i="2" s="1"/>
  <c r="D88" i="2"/>
  <c r="D87" i="2" s="1"/>
  <c r="F85" i="2"/>
  <c r="F84" i="2" s="1"/>
  <c r="E85" i="2"/>
  <c r="E84" i="2" s="1"/>
  <c r="D85" i="2"/>
  <c r="D84" i="2" s="1"/>
  <c r="F81" i="2"/>
  <c r="E81" i="2"/>
  <c r="D81" i="2"/>
  <c r="F79" i="2"/>
  <c r="E79" i="2"/>
  <c r="D79" i="2"/>
  <c r="F76" i="2"/>
  <c r="F75" i="2" s="1"/>
  <c r="E76" i="2"/>
  <c r="E75" i="2" s="1"/>
  <c r="D76" i="2"/>
  <c r="D75" i="2" s="1"/>
  <c r="F72" i="2"/>
  <c r="F69" i="2" s="1"/>
  <c r="F68" i="2" s="1"/>
  <c r="E72" i="2"/>
  <c r="E69" i="2" s="1"/>
  <c r="E68" i="2" s="1"/>
  <c r="D72" i="2"/>
  <c r="D69" i="2" s="1"/>
  <c r="D68" i="2" s="1"/>
  <c r="F66" i="2"/>
  <c r="E66" i="2"/>
  <c r="D66" i="2"/>
  <c r="F64" i="2"/>
  <c r="E64" i="2"/>
  <c r="D64" i="2"/>
  <c r="F59" i="2"/>
  <c r="E59" i="2"/>
  <c r="D59" i="2"/>
  <c r="F57" i="2"/>
  <c r="E57" i="2"/>
  <c r="F53" i="2"/>
  <c r="E53" i="2"/>
  <c r="D53" i="2"/>
  <c r="F48" i="2"/>
  <c r="E48" i="2"/>
  <c r="D48" i="2"/>
  <c r="F46" i="2"/>
  <c r="E46" i="2"/>
  <c r="D46" i="2"/>
  <c r="F43" i="2"/>
  <c r="E43" i="2"/>
  <c r="D43" i="2"/>
  <c r="F41" i="2"/>
  <c r="E41" i="2"/>
  <c r="D41" i="2"/>
  <c r="F38" i="2"/>
  <c r="E38" i="2"/>
  <c r="D38" i="2"/>
  <c r="F35" i="2"/>
  <c r="E35" i="2"/>
  <c r="D35" i="2"/>
  <c r="F33" i="2"/>
  <c r="E33" i="2"/>
  <c r="D33" i="2"/>
  <c r="F31" i="2"/>
  <c r="E31" i="2"/>
  <c r="D31" i="2"/>
  <c r="F27" i="2"/>
  <c r="E27" i="2"/>
  <c r="D27" i="2"/>
  <c r="F25" i="2"/>
  <c r="E25" i="2"/>
  <c r="F23" i="2"/>
  <c r="E23" i="2"/>
  <c r="D23" i="2"/>
  <c r="F21" i="2"/>
  <c r="E21" i="2"/>
  <c r="F13" i="2"/>
  <c r="F12" i="2" s="1"/>
  <c r="E13" i="2"/>
  <c r="E12" i="2" s="1"/>
  <c r="D13" i="2"/>
  <c r="D12" i="2" s="1"/>
  <c r="D164" i="2" l="1"/>
  <c r="D136" i="2" s="1"/>
  <c r="D213" i="2"/>
  <c r="D96" i="2"/>
  <c r="F136" i="2"/>
  <c r="F132" i="2" s="1"/>
  <c r="F131" i="2" s="1"/>
  <c r="D30" i="2"/>
  <c r="D29" i="2" s="1"/>
  <c r="E136" i="2"/>
  <c r="F83" i="2"/>
  <c r="E83" i="2"/>
  <c r="F52" i="2"/>
  <c r="D52" i="2"/>
  <c r="E52" i="2"/>
  <c r="D83" i="2"/>
  <c r="F40" i="2"/>
  <c r="F37" i="2" s="1"/>
  <c r="D113" i="2"/>
  <c r="E45" i="2"/>
  <c r="F20" i="2"/>
  <c r="F19" i="2" s="1"/>
  <c r="E30" i="2"/>
  <c r="E29" i="2" s="1"/>
  <c r="F30" i="2"/>
  <c r="F29" i="2" s="1"/>
  <c r="F96" i="2"/>
  <c r="F63" i="2"/>
  <c r="E20" i="2"/>
  <c r="E19" i="2" s="1"/>
  <c r="D40" i="2"/>
  <c r="D37" i="2" s="1"/>
  <c r="D45" i="2"/>
  <c r="D63" i="2"/>
  <c r="D78" i="2"/>
  <c r="D74" i="2" s="1"/>
  <c r="E78" i="2"/>
  <c r="E74" i="2" s="1"/>
  <c r="E96" i="2"/>
  <c r="E113" i="2"/>
  <c r="F113" i="2"/>
  <c r="D20" i="2"/>
  <c r="D19" i="2" s="1"/>
  <c r="E40" i="2"/>
  <c r="E37" i="2" s="1"/>
  <c r="F45" i="2"/>
  <c r="E63" i="2"/>
  <c r="F78" i="2"/>
  <c r="F74" i="2" s="1"/>
  <c r="D132" i="2" l="1"/>
  <c r="D131" i="2" s="1"/>
  <c r="D95" i="2"/>
  <c r="D51" i="2"/>
  <c r="E132" i="2"/>
  <c r="E131" i="2" s="1"/>
  <c r="E11" i="2"/>
  <c r="F51" i="2"/>
  <c r="D11" i="2"/>
  <c r="E51" i="2"/>
  <c r="E95" i="2"/>
  <c r="F11" i="2"/>
  <c r="F95" i="2"/>
  <c r="D50" i="2" l="1"/>
  <c r="D10" i="2" s="1"/>
  <c r="D235" i="2" s="1"/>
  <c r="F50" i="2"/>
  <c r="F10" i="2" s="1"/>
  <c r="F235" i="2" s="1"/>
  <c r="E50" i="2"/>
  <c r="E10" i="2" s="1"/>
  <c r="E235" i="2" s="1"/>
</calcChain>
</file>

<file path=xl/sharedStrings.xml><?xml version="1.0" encoding="utf-8"?>
<sst xmlns="http://schemas.openxmlformats.org/spreadsheetml/2006/main" count="398" uniqueCount="394">
  <si>
    <t>Код  доходов</t>
  </si>
  <si>
    <t>Наименование доходов</t>
  </si>
  <si>
    <t>Сумма</t>
  </si>
  <si>
    <t>2022 год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</si>
  <si>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</si>
  <si>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</si>
  <si>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</si>
  <si>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</si>
  <si>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</si>
  <si>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</si>
  <si>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</si>
  <si>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</si>
  <si>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</si>
  <si>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</si>
  <si>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</si>
  <si>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</si>
  <si>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</si>
  <si>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</si>
  <si>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</si>
  <si>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</si>
  <si>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</si>
  <si>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</si>
  <si>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</si>
  <si>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</si>
  <si>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</si>
  <si>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</si>
  <si>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</si>
  <si>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</si>
  <si>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</si>
  <si>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</si>
  <si>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</si>
  <si>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</si>
  <si>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</si>
  <si>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</si>
  <si>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</si>
  <si>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</si>
  <si>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</si>
  <si>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</si>
  <si>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</si>
  <si>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</si>
  <si>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</si>
  <si>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</si>
  <si>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</si>
  <si>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</si>
  <si>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</si>
  <si>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</si>
  <si>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</si>
  <si>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</si>
  <si>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</si>
  <si>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</si>
  <si>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</si>
  <si>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</si>
  <si>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</si>
  <si>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</si>
  <si>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</si>
  <si>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</si>
  <si>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</si>
  <si>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</si>
  <si>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</si>
  <si>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</si>
  <si>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</si>
  <si>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</si>
  <si>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</si>
  <si>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</si>
  <si>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1 08 07 000 01 0000 110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</si>
  <si>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</si>
  <si>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</si>
  <si>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</si>
  <si>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</si>
  <si>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</si>
  <si>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</si>
  <si>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</si>
  <si>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</si>
  <si>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</si>
  <si>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</si>
  <si>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</si>
  <si>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</si>
  <si>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</si>
  <si>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</si>
  <si>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</si>
  <si>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</si>
  <si>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</si>
  <si>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</si>
  <si>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</si>
  <si>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</si>
  <si>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</si>
  <si>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</si>
  <si>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</si>
  <si>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</si>
  <si>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</si>
  <si>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</si>
  <si>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</si>
  <si>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</si>
  <si>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</si>
  <si>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</si>
  <si>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</si>
  <si>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</si>
  <si>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</si>
  <si>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</si>
  <si>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</si>
  <si>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</si>
  <si>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</si>
  <si>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</si>
  <si>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</si>
  <si>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</si>
  <si>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</si>
  <si>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</si>
  <si>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</si>
  <si>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</si>
  <si>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</si>
  <si>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</si>
  <si>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</si>
  <si>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</si>
  <si>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</si>
  <si>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</si>
  <si>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</si>
  <si>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</si>
  <si>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</si>
  <si>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</si>
  <si>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</si>
  <si>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</si>
  <si>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</si>
  <si>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</si>
  <si>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</si>
  <si>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</si>
  <si>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</si>
  <si>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</si>
  <si>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</si>
  <si>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</si>
  <si>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</si>
  <si>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</si>
  <si>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</si>
  <si>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</si>
  <si>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</si>
  <si>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</si>
  <si>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</si>
  <si>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</si>
  <si>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</si>
  <si>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</si>
  <si>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</si>
  <si>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</si>
  <si>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</si>
  <si>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</si>
  <si>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</si>
  <si>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</si>
  <si>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</si>
  <si>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</si>
  <si>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</si>
  <si>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</si>
  <si>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</si>
  <si>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</si>
  <si>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</si>
  <si>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</si>
  <si>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</si>
  <si>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</si>
  <si>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</si>
  <si>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</si>
  <si>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</si>
  <si>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</si>
  <si>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</si>
  <si>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</si>
  <si>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</si>
  <si>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</si>
  <si>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</si>
  <si>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</si>
  <si>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</si>
  <si>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</si>
  <si>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</si>
  <si>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</si>
  <si>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</si>
  <si>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</si>
  <si>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</si>
  <si>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</si>
  <si>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</si>
  <si>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</si>
  <si>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</si>
  <si>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</si>
  <si>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</si>
  <si>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1 17 00 000 00  0000 000</t>
  </si>
  <si>
    <t>ПРОЧИЕ НЕНАЛОГОВЫЕ ДОХОДЫ</t>
  </si>
  <si>
    <t>1 17 05 000 00 0000 180</t>
  </si>
  <si>
    <t>Прочие неналоговые доходы</t>
  </si>
  <si>
    <t>1 17 05 040 04 0000 180</t>
  </si>
  <si>
    <t>Прочие неналоговые доходы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</si>
  <si>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</si>
  <si>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</si>
  <si>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</si>
  <si>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</si>
  <si>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</si>
  <si>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</si>
  <si>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</si>
  <si>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</si>
  <si>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</si>
  <si>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</si>
  <si>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</si>
  <si>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</si>
  <si>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</si>
  <si>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</si>
  <si>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</si>
  <si>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</si>
  <si>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</si>
  <si>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</si>
  <si>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</si>
  <si>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</si>
  <si>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</si>
  <si>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</si>
  <si>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</si>
  <si>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</si>
  <si>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</si>
  <si>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</si>
  <si>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</si>
  <si>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</si>
  <si>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</si>
  <si>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</si>
  <si>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</si>
  <si>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</si>
  <si>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</si>
  <si>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</si>
  <si>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</si>
  <si>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</si>
  <si>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</si>
  <si>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</si>
  <si>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</si>
  <si>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</si>
  <si>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</si>
  <si>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</si>
  <si>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</si>
  <si>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</si>
  <si>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</si>
  <si>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</si>
  <si>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</si>
  <si>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</si>
  <si>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</si>
  <si>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</si>
  <si>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</si>
  <si>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</si>
  <si>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</si>
  <si>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</si>
  <si>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</si>
  <si>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</si>
  <si>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</si>
  <si>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</si>
  <si>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Поступлените доходов в бюджет городского округа Зарайск Московской области в 2022-2024 годах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</si>
  <si>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</si>
  <si>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</si>
  <si>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</si>
  <si>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</si>
  <si>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</si>
  <si>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</si>
  <si>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</si>
  <si>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общего образования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</si>
  <si>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</si>
  <si>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</si>
  <si>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реализацию программ формирования современной городской среды в части благоустройства общественных территорий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</si>
  <si>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</si>
  <si>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Субсидии на ремонт подъездов в многоквартирных домах</t>
  </si>
  <si>
    <t>Субсидии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</si>
  <si>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</si>
  <si>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на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</si>
  <si>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</si>
  <si>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</si>
  <si>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на  мероприятия  по организации отдыха детей в каникулярное время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</si>
  <si>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</si>
  <si>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на капитальный ремонт, приобретение, монтаж и ввод в эксплуатацию объектов коммунальной инфраструктуры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</si>
  <si>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</si>
  <si>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</si>
  <si>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Субсидии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</si>
  <si>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</si>
  <si>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</si>
  <si>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</si>
  <si>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</si>
  <si>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</si>
  <si>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</si>
  <si>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</si>
  <si>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</si>
  <si>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</si>
  <si>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</si>
  <si>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</si>
  <si>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транcферты, предоставляемые из бюджета Московской области бюджетам городских округов Московской области на создание центров образования естественно-научной и технологической направленностей</t>
  </si>
  <si>
    <t>Субсидии на капитальный ремонт ГТС, находящихся в муниципальной собственности, в том числе разработку проектной документации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</si>
  <si>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</si>
  <si>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</si>
  <si>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</si>
  <si>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 xml:space="preserve">Субсидии на подготовку основания, приобретение и установку плоскостных спортивных сооружений в муниципальных образованиях Московской области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</si>
  <si>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</si>
  <si>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</si>
  <si>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</si>
  <si>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</si>
  <si>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  к решению Совета депутатов городского округа Зарайск Московской области № 81/1  от 16 декабря 2021г. "О бюджете городского округа Зарайск Московской области на 2022 годи на плановый период 2023 и 2024 годов"</t>
  </si>
  <si>
    <t>Субвенции на организацию мероприятий при осуществлении деятельности по обращению с собаками  без владельцев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</si>
  <si>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</si>
  <si>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</si>
  <si>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</si>
  <si>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</si>
  <si>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</si>
  <si>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</si>
  <si>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</si>
  <si>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</si>
  <si>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 xml:space="preserve">Иные межбюджетные трансферты на мероприятия по обеспечению временного размещения и питания граждан, вынужденно покинувших территорию Украины, прибывших в экстренном массовом порядке на территорию Российской Федерации, на территории Московской области </t>
  </si>
  <si>
    <t>Иные межбюджетные трансферты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</si>
  <si>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</si>
  <si>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</si>
  <si>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</si>
  <si>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</si>
  <si>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</si>
  <si>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</si>
  <si>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</si>
  <si>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</si>
  <si>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</si>
  <si>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Субсидии на устройство и капитальный ремонт систем наружного освещения в рамках реализации проекта «Светлый город»</t>
  </si>
  <si>
    <t>Субсидии  на строительство и реконструкцию объектов коммунальной инфраструктуры</t>
  </si>
  <si>
    <t>Субсидии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</si>
  <si>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на выполнение комплекса мероприятий по ликвидации последствий засорения водных объектов, находящихся в муниципальной собственности</t>
  </si>
  <si>
    <t>Приложение 1  к решению Совета депутатов городского округа Зарайск Московской области №         от                        г. "О внесении изменений в решение Совета депутатов городского округа Зарайск Московской области № 81/1 от 16 декабря 2021 года "О бюджете городского округа Зарайск Московской области на 2022 годи на плановый период 2023 и 2024 годов"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</si>
  <si>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</si>
  <si>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</si>
  <si>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</si>
  <si>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</si>
  <si>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</si>
  <si>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</si>
  <si>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</si>
  <si>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</si>
  <si>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</si>
  <si>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</si>
  <si>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</si>
  <si>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</si>
  <si>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1 08 07 150 01 1000 110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</si>
  <si>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</si>
  <si>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</si>
  <si>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</si>
  <si>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</si>
  <si>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</si>
  <si>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1 16 10 123 01 0041 140</t>
  </si>
  <si>
    <t>Субвенции на  выплату компенсации родительской платы за присмотр и уход за детьми, освааивающими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</si>
  <si>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</si>
  <si>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Иные межбюджетные трансферты на мероприятия на организацию предоставления одноразового питания во время нахождения в муниципальной общеобразовательной организации несовершеннолетним, находящимся в пунктах временного размещения, получающим основное и среднее общее образование в муниципальных общеобразовательных организациях в Московской области.</t>
  </si>
  <si>
    <t>Иные межбюджетные трансферты на мероприятия на организацию подвоза несовершеннолетних, находящихся в пунктах временного размещения, к месту обучения в муниципальные общеобразовательные организации в Московской области.</t>
  </si>
  <si>
    <t>Субсидии на 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</si>
  <si>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Иные межбюджетные трансферты на реализацию отдельных мероприятий муниципальных программ</t>
  </si>
  <si>
    <t>Субсидии на строительство и реконструкцию объектов водоснабжения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</si>
  <si>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</si>
  <si>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</si>
  <si>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</si>
  <si>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</si>
  <si>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</si>
  <si>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безвозмездные поступления в бюджеты городских округов</t>
  </si>
  <si>
    <t>Прочие безвозмездные поступления</t>
  </si>
  <si>
    <t>2 07 00000 00 0000 000</t>
  </si>
  <si>
    <t>2 07 04050 04 0000 150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</si>
  <si>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</si>
  <si>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2 19 45303 04 0000 150</t>
  </si>
  <si>
    <t>Субсидии на реализацию программ формирования современной городской среды</t>
  </si>
  <si>
    <t>Иные межбюджетные трансферты на реализацию отдельных мероприятий муниципальных программ в сфере образования</t>
  </si>
  <si>
    <t>1 14 06024 04 0000 430</t>
  </si>
  <si>
    <t>Доходы от продажи земельных участков, находящихся в собствеенности городских округов (за исключением земельных участков муниципальных бюджетных и автономных учреждений0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</si>
  <si>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</si>
  <si>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</si>
  <si>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1 16 07 090 04 0001 140</t>
  </si>
  <si>
    <t>1 16 10 031 04 0000 140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</si>
  <si>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</si>
  <si>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</si>
  <si>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</si>
  <si>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</si>
  <si>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</si>
  <si>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</si>
  <si>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</si>
  <si>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</si>
  <si>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1 16 02 000 00 0000 140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</si>
  <si>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</si>
  <si>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</si>
  <si>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1 16 01 060 01 0000 140</t>
  </si>
  <si>
    <t>1 16 01 063 01 0101 140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</si>
  <si>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</si>
  <si>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</si>
  <si>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</si>
  <si>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1 16 01 140 01 0000 140</t>
  </si>
  <si>
    <t>Субсидии  на реализацию проектов граждан, сформированных в рамках инициативного бюджетирования</t>
  </si>
  <si>
    <t>Субсидии на устройство контейнерных площадок</t>
  </si>
  <si>
    <t>Субсидии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</si>
  <si>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Иные межбюджетные трансферты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</si>
  <si>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</si>
  <si>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</si>
  <si>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</si>
  <si>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Иные межбюджетные трансферты на фнансовое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</si>
  <si>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Иные межбюджетные трансферты на организацию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</si>
  <si>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Проведение капитального ремонта угольной котельной муниципального бюджетного учреждения "Загородный стационарный детский оздоровительный лагерь "Осетр", в котором организован пункт временного размещения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по адресу: Московская область, городской округ Зарайск, д. Трегубово.</t>
  </si>
  <si>
    <t>Софинансирование работ по капитальному ремонту автомобильных дорог к сельским населенным пунктам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</si>
  <si>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</si>
  <si>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1 17 15 020 04 0000 150</t>
  </si>
  <si>
    <t>Инициативные платежи, зачисляемые в бюджеты городских округов</t>
  </si>
  <si>
    <t>1 17 15 020 04 0001 150</t>
  </si>
  <si>
    <t>1 17 15 020 04 0002 150</t>
  </si>
  <si>
    <t>Инициативные платежи, зачисляемые в бюджеты городских округов, проект 1</t>
  </si>
  <si>
    <t>Инициативные платежи, зачисляемые в бюджеты городских округов, проект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</si>
</sst>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Segoe U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3" fontId="0" fillId="0" borderId="0" xfId="0" applyNumberFormat="1" applyFill="1"/>
    <xf numFmtId="0" fontId="4" fillId="0" borderId="0" xfId="0" applyFont="1"/>
    <xf numFmtId="49" fontId="3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49" fontId="6" fillId="0" borderId="1" xfId="0" quotePrefix="1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235"/>
  <sheetViews>
    <sheetView tabSelected="1" zoomScaleNormal="100" workbookViewId="0">
      <selection activeCell="K15" sqref="K15"/>
    </sheetView>
  </sheetViews>
  <sheetFormatPr defaultRowHeight="15" x14ac:dyDescent="0.25"/>
  <cols>
    <col min="1" max="1" width="4.42578125" style="1" customWidth="1"/>
    <col min="2" max="2" width="25" style="1" customWidth="1"/>
    <col min="3" max="3" width="65.5703125" style="1" customWidth="1"/>
    <col min="4" max="4" width="9.85546875" style="4" customWidth="1"/>
    <col min="5" max="5" width="10.28515625" style="4" customWidth="1"/>
    <col min="6" max="6" width="10.5703125" style="4" customWidth="1"/>
    <col min="7" max="16384" width="9.140625" style="1"/>
  </cols>
  <sheetData>
    <row r="2" spans="2:37" ht="68.25" customHeight="1" x14ac:dyDescent="0.25">
      <c r="B2" s="8"/>
      <c r="C2" s="25" t="s">
        <v>313</v>
      </c>
      <c r="D2" s="26"/>
      <c r="E2" s="26"/>
      <c r="F2" s="26"/>
    </row>
    <row r="3" spans="2:37" ht="15.75" x14ac:dyDescent="0.25">
      <c r="B3" s="8"/>
      <c r="C3" s="25"/>
      <c r="D3" s="26"/>
      <c r="E3" s="26"/>
      <c r="F3" s="26"/>
    </row>
    <row r="4" spans="2:37" ht="50.25" customHeight="1" x14ac:dyDescent="0.25">
      <c r="B4" s="8"/>
      <c r="C4" s="25" t="s">
        <v>288</v>
      </c>
      <c r="D4" s="26"/>
      <c r="E4" s="26"/>
      <c r="F4" s="26"/>
    </row>
    <row r="5" spans="2:37" ht="15.75" x14ac:dyDescent="0.25">
      <c r="B5" s="27" t="s">
        <v>242</v>
      </c>
      <c r="C5" s="27"/>
      <c r="D5" s="27"/>
      <c r="E5" s="27"/>
      <c r="F5" s="2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5.75" x14ac:dyDescent="0.25">
      <c r="B6" s="9"/>
      <c r="C6" s="9"/>
      <c r="D6" s="11"/>
      <c r="E6" s="12"/>
      <c r="F6" s="11" t="s">
        <v>231</v>
      </c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5.75" x14ac:dyDescent="0.25">
      <c r="B7" s="28" t="s">
        <v>0</v>
      </c>
      <c r="C7" s="28" t="s">
        <v>1</v>
      </c>
      <c r="D7" s="13" t="s">
        <v>2</v>
      </c>
      <c r="E7" s="13" t="s">
        <v>2</v>
      </c>
      <c r="F7" s="13" t="s">
        <v>230</v>
      </c>
    </row>
    <row r="8" spans="2:37" ht="15.75" x14ac:dyDescent="0.25">
      <c r="B8" s="28"/>
      <c r="C8" s="28"/>
      <c r="D8" s="13" t="s">
        <v>3</v>
      </c>
      <c r="E8" s="13" t="s">
        <v>243</v>
      </c>
      <c r="F8" s="13" t="s">
        <v>244</v>
      </c>
    </row>
    <row r="9" spans="2:37" ht="15.75" x14ac:dyDescent="0.25">
      <c r="B9" s="10">
        <v>1</v>
      </c>
      <c r="C9" s="10">
        <v>2</v>
      </c>
      <c r="D9" s="13">
        <v>3</v>
      </c>
      <c r="E9" s="13">
        <v>4</v>
      </c>
      <c r="F9" s="13">
        <v>5</v>
      </c>
    </row>
    <row r="10" spans="2:37" ht="15.75" x14ac:dyDescent="0.25">
      <c r="B10" s="14" t="s">
        <v>4</v>
      </c>
      <c r="C10" s="21" t="s">
        <v>5</v>
      </c>
      <c r="D10" s="15">
        <f>SUM(D11+D50)</f>
        <v>937698</v>
      </c>
      <c r="E10" s="15">
        <f>SUM(E11+E50)</f>
        <v>989333</v>
      </c>
      <c r="F10" s="15">
        <f>SUM(F11+F50)</f>
        <v>1047930</v>
      </c>
    </row>
    <row r="11" spans="2:37" ht="15.75" x14ac:dyDescent="0.25">
      <c r="B11" s="14"/>
      <c r="C11" s="21" t="s">
        <v>6</v>
      </c>
      <c r="D11" s="15">
        <f>SUM(D12+D19+D29+D37+D45)</f>
        <v>825792</v>
      </c>
      <c r="E11" s="15">
        <f>SUM(E12+E19+E29+E37+E45)</f>
        <v>910397</v>
      </c>
      <c r="F11" s="15">
        <f>SUM(F12+F19+F29+F37+F45)</f>
        <v>969118</v>
      </c>
    </row>
    <row r="12" spans="2:37" ht="15.75" x14ac:dyDescent="0.25">
      <c r="B12" s="14" t="s">
        <v>7</v>
      </c>
      <c r="C12" s="21" t="s">
        <v>8</v>
      </c>
      <c r="D12" s="15">
        <f>SUM(D13)</f>
        <v>639683</v>
      </c>
      <c r="E12" s="15">
        <f t="shared" ref="E12:F12" si="0">SUM(E13)</f>
        <v>724780</v>
      </c>
      <c r="F12" s="15">
        <f t="shared" si="0"/>
        <v>769727</v>
      </c>
    </row>
    <row r="13" spans="2:37" ht="15.75" x14ac:dyDescent="0.25">
      <c r="B13" s="16" t="s">
        <v>9</v>
      </c>
      <c r="C13" s="22" t="s">
        <v>10</v>
      </c>
      <c r="D13" s="15">
        <f>SUM(D14:D18)</f>
        <v>639683</v>
      </c>
      <c r="E13" s="15">
        <f t="shared" ref="E13:F13" si="1">SUM(E14:E18)</f>
        <v>724780</v>
      </c>
      <c r="F13" s="15">
        <f t="shared" si="1"/>
        <v>769727</v>
      </c>
    </row>
    <row r="14" spans="2:37" ht="78.75" x14ac:dyDescent="0.25">
      <c r="B14" s="16" t="s">
        <v>314</v>
      </c>
      <c r="C14" s="22" t="s">
        <v>11</v>
      </c>
      <c r="D14" s="15">
        <v>588331</v>
      </c>
      <c r="E14" s="15">
        <v>692451</v>
      </c>
      <c r="F14" s="15">
        <v>735507</v>
      </c>
    </row>
    <row r="15" spans="2:37" ht="110.25" x14ac:dyDescent="0.25">
      <c r="B15" s="16" t="s">
        <v>315</v>
      </c>
      <c r="C15" s="22" t="s">
        <v>12</v>
      </c>
      <c r="D15" s="15">
        <v>5800</v>
      </c>
      <c r="E15" s="15">
        <v>7500</v>
      </c>
      <c r="F15" s="15">
        <v>8000</v>
      </c>
    </row>
    <row r="16" spans="2:37" ht="47.25" x14ac:dyDescent="0.25">
      <c r="B16" s="16" t="s">
        <v>316</v>
      </c>
      <c r="C16" s="22" t="s">
        <v>13</v>
      </c>
      <c r="D16" s="15">
        <v>11050</v>
      </c>
      <c r="E16" s="15">
        <v>10500</v>
      </c>
      <c r="F16" s="15">
        <v>11000</v>
      </c>
    </row>
    <row r="17" spans="2:6" ht="94.5" x14ac:dyDescent="0.25">
      <c r="B17" s="16" t="s">
        <v>317</v>
      </c>
      <c r="C17" s="22" t="s">
        <v>14</v>
      </c>
      <c r="D17" s="15">
        <v>32252</v>
      </c>
      <c r="E17" s="15">
        <v>14181</v>
      </c>
      <c r="F17" s="15">
        <v>15063</v>
      </c>
    </row>
    <row r="18" spans="2:6" ht="94.5" x14ac:dyDescent="0.25">
      <c r="B18" s="16" t="s">
        <v>318</v>
      </c>
      <c r="C18" s="22" t="s">
        <v>241</v>
      </c>
      <c r="D18" s="15">
        <v>2250</v>
      </c>
      <c r="E18" s="15">
        <v>148</v>
      </c>
      <c r="F18" s="15">
        <v>157</v>
      </c>
    </row>
    <row r="19" spans="2:6" ht="47.25" x14ac:dyDescent="0.25">
      <c r="B19" s="14" t="s">
        <v>15</v>
      </c>
      <c r="C19" s="21" t="s">
        <v>16</v>
      </c>
      <c r="D19" s="15">
        <f t="shared" ref="D19:F19" si="2">SUM(D20)</f>
        <v>47152</v>
      </c>
      <c r="E19" s="15">
        <f t="shared" si="2"/>
        <v>40054</v>
      </c>
      <c r="F19" s="15">
        <f t="shared" si="2"/>
        <v>42378</v>
      </c>
    </row>
    <row r="20" spans="2:6" ht="31.5" x14ac:dyDescent="0.25">
      <c r="B20" s="16" t="s">
        <v>17</v>
      </c>
      <c r="C20" s="22" t="s">
        <v>18</v>
      </c>
      <c r="D20" s="15">
        <f>SUM(D21+D23+D25+D27)</f>
        <v>47152</v>
      </c>
      <c r="E20" s="15">
        <f t="shared" ref="E20:F20" si="3">SUM(E21+E23+E25+E27)</f>
        <v>40054</v>
      </c>
      <c r="F20" s="15">
        <f t="shared" si="3"/>
        <v>42378</v>
      </c>
    </row>
    <row r="21" spans="2:6" ht="78.75" x14ac:dyDescent="0.25">
      <c r="B21" s="16" t="s">
        <v>19</v>
      </c>
      <c r="C21" s="22" t="s">
        <v>20</v>
      </c>
      <c r="D21" s="15">
        <f>SUM(D22)</f>
        <v>23638</v>
      </c>
      <c r="E21" s="15">
        <f t="shared" ref="E21:F21" si="4">SUM(E22)</f>
        <v>17920</v>
      </c>
      <c r="F21" s="15">
        <f t="shared" si="4"/>
        <v>18658</v>
      </c>
    </row>
    <row r="22" spans="2:6" ht="110.25" x14ac:dyDescent="0.25">
      <c r="B22" s="16" t="s">
        <v>21</v>
      </c>
      <c r="C22" s="22" t="s">
        <v>22</v>
      </c>
      <c r="D22" s="15">
        <v>23638</v>
      </c>
      <c r="E22" s="15">
        <v>17920</v>
      </c>
      <c r="F22" s="15">
        <v>18658</v>
      </c>
    </row>
    <row r="23" spans="2:6" ht="94.5" x14ac:dyDescent="0.25">
      <c r="B23" s="16" t="s">
        <v>23</v>
      </c>
      <c r="C23" s="22" t="s">
        <v>24</v>
      </c>
      <c r="D23" s="15">
        <f>SUM(D24)</f>
        <v>133</v>
      </c>
      <c r="E23" s="15">
        <f t="shared" ref="E23:F23" si="5">SUM(E24)</f>
        <v>100</v>
      </c>
      <c r="F23" s="15">
        <f t="shared" si="5"/>
        <v>108</v>
      </c>
    </row>
    <row r="24" spans="2:6" ht="126" x14ac:dyDescent="0.25">
      <c r="B24" s="16" t="s">
        <v>25</v>
      </c>
      <c r="C24" s="22" t="s">
        <v>26</v>
      </c>
      <c r="D24" s="15">
        <v>133</v>
      </c>
      <c r="E24" s="15">
        <v>100</v>
      </c>
      <c r="F24" s="15">
        <v>108</v>
      </c>
    </row>
    <row r="25" spans="2:6" ht="78.75" x14ac:dyDescent="0.25">
      <c r="B25" s="16" t="s">
        <v>27</v>
      </c>
      <c r="C25" s="22" t="s">
        <v>28</v>
      </c>
      <c r="D25" s="15">
        <f>SUM(D26)</f>
        <v>26156</v>
      </c>
      <c r="E25" s="15">
        <f t="shared" ref="E25:F25" si="6">SUM(E26)</f>
        <v>24254</v>
      </c>
      <c r="F25" s="15">
        <f t="shared" si="6"/>
        <v>26006</v>
      </c>
    </row>
    <row r="26" spans="2:6" ht="126" x14ac:dyDescent="0.25">
      <c r="B26" s="16" t="s">
        <v>29</v>
      </c>
      <c r="C26" s="22" t="s">
        <v>30</v>
      </c>
      <c r="D26" s="15">
        <v>26156</v>
      </c>
      <c r="E26" s="15">
        <v>24254</v>
      </c>
      <c r="F26" s="15">
        <v>26006</v>
      </c>
    </row>
    <row r="27" spans="2:6" ht="78.75" x14ac:dyDescent="0.25">
      <c r="B27" s="16" t="s">
        <v>31</v>
      </c>
      <c r="C27" s="22" t="s">
        <v>32</v>
      </c>
      <c r="D27" s="15">
        <f>SUM(D28)</f>
        <v>-2775</v>
      </c>
      <c r="E27" s="15">
        <f t="shared" ref="E27:F27" si="7">SUM(E28)</f>
        <v>-2220</v>
      </c>
      <c r="F27" s="15">
        <f t="shared" si="7"/>
        <v>-2394</v>
      </c>
    </row>
    <row r="28" spans="2:6" ht="126" x14ac:dyDescent="0.25">
      <c r="B28" s="16" t="s">
        <v>33</v>
      </c>
      <c r="C28" s="22" t="s">
        <v>34</v>
      </c>
      <c r="D28" s="15">
        <v>-2775</v>
      </c>
      <c r="E28" s="15">
        <v>-2220</v>
      </c>
      <c r="F28" s="15">
        <v>-2394</v>
      </c>
    </row>
    <row r="29" spans="2:6" ht="15.75" x14ac:dyDescent="0.25">
      <c r="B29" s="14" t="s">
        <v>35</v>
      </c>
      <c r="C29" s="21" t="s">
        <v>36</v>
      </c>
      <c r="D29" s="15">
        <f>SUM(D30+D35)</f>
        <v>68854</v>
      </c>
      <c r="E29" s="15">
        <f t="shared" ref="E29:F29" si="8">SUM(E30+E35)</f>
        <v>72191</v>
      </c>
      <c r="F29" s="15">
        <f t="shared" si="8"/>
        <v>81310</v>
      </c>
    </row>
    <row r="30" spans="2:6" ht="31.5" x14ac:dyDescent="0.25">
      <c r="B30" s="16" t="s">
        <v>37</v>
      </c>
      <c r="C30" s="22" t="s">
        <v>38</v>
      </c>
      <c r="D30" s="15">
        <f>SUM(D31+D33)</f>
        <v>58091</v>
      </c>
      <c r="E30" s="15">
        <f t="shared" ref="E30:F30" si="9">SUM(E31+E33)</f>
        <v>59579</v>
      </c>
      <c r="F30" s="15">
        <f t="shared" si="9"/>
        <v>67772</v>
      </c>
    </row>
    <row r="31" spans="2:6" ht="31.5" x14ac:dyDescent="0.25">
      <c r="B31" s="16" t="s">
        <v>39</v>
      </c>
      <c r="C31" s="22" t="s">
        <v>40</v>
      </c>
      <c r="D31" s="15">
        <f>SUM(D32)</f>
        <v>47091</v>
      </c>
      <c r="E31" s="15">
        <f t="shared" ref="E31:F31" si="10">SUM(E32)</f>
        <v>50579</v>
      </c>
      <c r="F31" s="15">
        <f t="shared" si="10"/>
        <v>57772</v>
      </c>
    </row>
    <row r="32" spans="2:6" ht="31.5" x14ac:dyDescent="0.25">
      <c r="B32" s="16" t="s">
        <v>319</v>
      </c>
      <c r="C32" s="22" t="s">
        <v>40</v>
      </c>
      <c r="D32" s="15">
        <v>47091</v>
      </c>
      <c r="E32" s="15">
        <v>50579</v>
      </c>
      <c r="F32" s="15">
        <v>57772</v>
      </c>
    </row>
    <row r="33" spans="2:6" ht="47.25" x14ac:dyDescent="0.25">
      <c r="B33" s="16" t="s">
        <v>41</v>
      </c>
      <c r="C33" s="22" t="s">
        <v>42</v>
      </c>
      <c r="D33" s="15">
        <f>SUM(D34)</f>
        <v>11000</v>
      </c>
      <c r="E33" s="15">
        <f>SUM(E34)</f>
        <v>9000</v>
      </c>
      <c r="F33" s="15">
        <f t="shared" ref="F33" si="11">SUM(F34)</f>
        <v>10000</v>
      </c>
    </row>
    <row r="34" spans="2:6" ht="47.25" x14ac:dyDescent="0.25">
      <c r="B34" s="16" t="s">
        <v>320</v>
      </c>
      <c r="C34" s="22" t="s">
        <v>42</v>
      </c>
      <c r="D34" s="15">
        <v>11000</v>
      </c>
      <c r="E34" s="15">
        <v>9000</v>
      </c>
      <c r="F34" s="15">
        <v>10000</v>
      </c>
    </row>
    <row r="35" spans="2:6" ht="31.5" x14ac:dyDescent="0.25">
      <c r="B35" s="16" t="s">
        <v>43</v>
      </c>
      <c r="C35" s="22" t="s">
        <v>44</v>
      </c>
      <c r="D35" s="15">
        <f>SUM(D36)</f>
        <v>10763</v>
      </c>
      <c r="E35" s="15">
        <f t="shared" ref="E35:F35" si="12">SUM(E36)</f>
        <v>12612</v>
      </c>
      <c r="F35" s="15">
        <f t="shared" si="12"/>
        <v>13538</v>
      </c>
    </row>
    <row r="36" spans="2:6" ht="31.5" x14ac:dyDescent="0.25">
      <c r="B36" s="16" t="s">
        <v>321</v>
      </c>
      <c r="C36" s="22" t="s">
        <v>45</v>
      </c>
      <c r="D36" s="15">
        <v>10763</v>
      </c>
      <c r="E36" s="15">
        <v>12612</v>
      </c>
      <c r="F36" s="15">
        <v>13538</v>
      </c>
    </row>
    <row r="37" spans="2:6" ht="15.75" x14ac:dyDescent="0.25">
      <c r="B37" s="14" t="s">
        <v>46</v>
      </c>
      <c r="C37" s="21" t="s">
        <v>47</v>
      </c>
      <c r="D37" s="15">
        <f>SUM(D38+D40)</f>
        <v>65224</v>
      </c>
      <c r="E37" s="15">
        <f t="shared" ref="E37:F37" si="13">SUM(E38+E40)</f>
        <v>68610</v>
      </c>
      <c r="F37" s="15">
        <f t="shared" si="13"/>
        <v>70751</v>
      </c>
    </row>
    <row r="38" spans="2:6" ht="15.75" x14ac:dyDescent="0.25">
      <c r="B38" s="16" t="s">
        <v>48</v>
      </c>
      <c r="C38" s="22" t="s">
        <v>49</v>
      </c>
      <c r="D38" s="15">
        <f>SUM(D39)</f>
        <v>21288</v>
      </c>
      <c r="E38" s="15">
        <f t="shared" ref="E38:F38" si="14">SUM(E39)</f>
        <v>21374</v>
      </c>
      <c r="F38" s="15">
        <f t="shared" si="14"/>
        <v>22515</v>
      </c>
    </row>
    <row r="39" spans="2:6" ht="47.25" x14ac:dyDescent="0.25">
      <c r="B39" s="16" t="s">
        <v>322</v>
      </c>
      <c r="C39" s="22" t="s">
        <v>50</v>
      </c>
      <c r="D39" s="15">
        <v>21288</v>
      </c>
      <c r="E39" s="15">
        <v>21374</v>
      </c>
      <c r="F39" s="15">
        <v>22515</v>
      </c>
    </row>
    <row r="40" spans="2:6" ht="15.75" x14ac:dyDescent="0.25">
      <c r="B40" s="16" t="s">
        <v>51</v>
      </c>
      <c r="C40" s="22" t="s">
        <v>52</v>
      </c>
      <c r="D40" s="15">
        <f>SUM(D41+D43)</f>
        <v>43936</v>
      </c>
      <c r="E40" s="15">
        <f t="shared" ref="E40:F40" si="15">SUM(E41+E43)</f>
        <v>47236</v>
      </c>
      <c r="F40" s="15">
        <f t="shared" si="15"/>
        <v>48236</v>
      </c>
    </row>
    <row r="41" spans="2:6" ht="15.75" x14ac:dyDescent="0.25">
      <c r="B41" s="16" t="s">
        <v>53</v>
      </c>
      <c r="C41" s="22" t="s">
        <v>54</v>
      </c>
      <c r="D41" s="15">
        <f>SUM(D42)</f>
        <v>21936</v>
      </c>
      <c r="E41" s="15">
        <f t="shared" ref="E41:F41" si="16">SUM(E42)</f>
        <v>29236</v>
      </c>
      <c r="F41" s="15">
        <f t="shared" si="16"/>
        <v>29236</v>
      </c>
    </row>
    <row r="42" spans="2:6" ht="31.5" x14ac:dyDescent="0.25">
      <c r="B42" s="16" t="s">
        <v>323</v>
      </c>
      <c r="C42" s="22" t="s">
        <v>55</v>
      </c>
      <c r="D42" s="15">
        <v>21936</v>
      </c>
      <c r="E42" s="15">
        <v>29236</v>
      </c>
      <c r="F42" s="15">
        <v>29236</v>
      </c>
    </row>
    <row r="43" spans="2:6" ht="15.75" x14ac:dyDescent="0.25">
      <c r="B43" s="16" t="s">
        <v>56</v>
      </c>
      <c r="C43" s="22" t="s">
        <v>57</v>
      </c>
      <c r="D43" s="15">
        <f>SUM(D44)</f>
        <v>22000</v>
      </c>
      <c r="E43" s="15">
        <f t="shared" ref="E43:F43" si="17">SUM(E44)</f>
        <v>18000</v>
      </c>
      <c r="F43" s="15">
        <f t="shared" si="17"/>
        <v>19000</v>
      </c>
    </row>
    <row r="44" spans="2:6" ht="31.5" x14ac:dyDescent="0.25">
      <c r="B44" s="16" t="s">
        <v>324</v>
      </c>
      <c r="C44" s="22" t="s">
        <v>58</v>
      </c>
      <c r="D44" s="15">
        <v>22000</v>
      </c>
      <c r="E44" s="15">
        <v>18000</v>
      </c>
      <c r="F44" s="15">
        <v>19000</v>
      </c>
    </row>
    <row r="45" spans="2:6" ht="15.75" x14ac:dyDescent="0.25">
      <c r="B45" s="14" t="s">
        <v>59</v>
      </c>
      <c r="C45" s="21" t="s">
        <v>60</v>
      </c>
      <c r="D45" s="15">
        <f>SUM(D46+D48)</f>
        <v>4879</v>
      </c>
      <c r="E45" s="15">
        <f t="shared" ref="E45:F45" si="18">SUM(E46+E48)</f>
        <v>4762</v>
      </c>
      <c r="F45" s="15">
        <f t="shared" si="18"/>
        <v>4952</v>
      </c>
    </row>
    <row r="46" spans="2:6" ht="31.5" x14ac:dyDescent="0.25">
      <c r="B46" s="16" t="s">
        <v>61</v>
      </c>
      <c r="C46" s="22" t="s">
        <v>62</v>
      </c>
      <c r="D46" s="15">
        <f>SUM(D47)</f>
        <v>4839</v>
      </c>
      <c r="E46" s="15">
        <f t="shared" ref="E46:F46" si="19">SUM(E47)</f>
        <v>4762</v>
      </c>
      <c r="F46" s="15">
        <f t="shared" si="19"/>
        <v>4952</v>
      </c>
    </row>
    <row r="47" spans="2:6" ht="47.25" x14ac:dyDescent="0.25">
      <c r="B47" s="16" t="s">
        <v>325</v>
      </c>
      <c r="C47" s="22" t="s">
        <v>63</v>
      </c>
      <c r="D47" s="15">
        <v>4839</v>
      </c>
      <c r="E47" s="15">
        <v>4762</v>
      </c>
      <c r="F47" s="15">
        <v>4952</v>
      </c>
    </row>
    <row r="48" spans="2:6" ht="31.5" x14ac:dyDescent="0.25">
      <c r="B48" s="16" t="s">
        <v>64</v>
      </c>
      <c r="C48" s="22" t="s">
        <v>65</v>
      </c>
      <c r="D48" s="15">
        <f>SUM(D49)</f>
        <v>40</v>
      </c>
      <c r="E48" s="15">
        <f t="shared" ref="E48:F48" si="20">SUM(E49)</f>
        <v>0</v>
      </c>
      <c r="F48" s="15">
        <f t="shared" si="20"/>
        <v>0</v>
      </c>
    </row>
    <row r="49" spans="2:6" ht="31.5" x14ac:dyDescent="0.25">
      <c r="B49" s="16" t="s">
        <v>326</v>
      </c>
      <c r="C49" s="22" t="s">
        <v>66</v>
      </c>
      <c r="D49" s="15">
        <v>40</v>
      </c>
      <c r="E49" s="15"/>
      <c r="F49" s="15"/>
    </row>
    <row r="50" spans="2:6" ht="15.75" x14ac:dyDescent="0.25">
      <c r="B50" s="14"/>
      <c r="C50" s="21" t="s">
        <v>67</v>
      </c>
      <c r="D50" s="15">
        <f>SUM(D51+D68+D74+D83+D95+D125)</f>
        <v>111906</v>
      </c>
      <c r="E50" s="15">
        <f>SUM(E51+E68+E74+E83+E95+E125)</f>
        <v>78936</v>
      </c>
      <c r="F50" s="15">
        <f>SUM(F51+F68+F74+F83+F95+F125)</f>
        <v>78812</v>
      </c>
    </row>
    <row r="51" spans="2:6" ht="47.25" x14ac:dyDescent="0.25">
      <c r="B51" s="14" t="s">
        <v>68</v>
      </c>
      <c r="C51" s="21" t="s">
        <v>69</v>
      </c>
      <c r="D51" s="15">
        <f>SUM(D52+D61+D63)</f>
        <v>48223</v>
      </c>
      <c r="E51" s="15">
        <f>SUM(E52+E63)</f>
        <v>53259</v>
      </c>
      <c r="F51" s="15">
        <f>SUM(F52+F63)</f>
        <v>54117</v>
      </c>
    </row>
    <row r="52" spans="2:6" ht="94.5" x14ac:dyDescent="0.25">
      <c r="B52" s="16" t="s">
        <v>70</v>
      </c>
      <c r="C52" s="22" t="s">
        <v>71</v>
      </c>
      <c r="D52" s="15">
        <f>SUM(D53+D55+D57+D59)</f>
        <v>37353</v>
      </c>
      <c r="E52" s="15">
        <f t="shared" ref="E52:F52" si="21">SUM(E53+E55+E57+E59)</f>
        <v>43639</v>
      </c>
      <c r="F52" s="15">
        <f t="shared" si="21"/>
        <v>44467</v>
      </c>
    </row>
    <row r="53" spans="2:6" ht="63" x14ac:dyDescent="0.25">
      <c r="B53" s="16" t="s">
        <v>72</v>
      </c>
      <c r="C53" s="22" t="s">
        <v>73</v>
      </c>
      <c r="D53" s="15">
        <f>SUM(D54)</f>
        <v>16649</v>
      </c>
      <c r="E53" s="15">
        <f t="shared" ref="E53:F53" si="22">SUM(E54)</f>
        <v>22949</v>
      </c>
      <c r="F53" s="15">
        <f t="shared" si="22"/>
        <v>22949</v>
      </c>
    </row>
    <row r="54" spans="2:6" ht="78.75" x14ac:dyDescent="0.25">
      <c r="B54" s="16" t="s">
        <v>74</v>
      </c>
      <c r="C54" s="22" t="s">
        <v>75</v>
      </c>
      <c r="D54" s="15">
        <v>16649</v>
      </c>
      <c r="E54" s="15">
        <v>22949</v>
      </c>
      <c r="F54" s="15">
        <v>22949</v>
      </c>
    </row>
    <row r="55" spans="2:6" ht="78.75" x14ac:dyDescent="0.25">
      <c r="B55" s="16" t="s">
        <v>290</v>
      </c>
      <c r="C55" s="22" t="s">
        <v>291</v>
      </c>
      <c r="D55" s="15">
        <f>D56</f>
        <v>1430</v>
      </c>
      <c r="E55" s="15">
        <f t="shared" ref="E55:F55" si="23">E56</f>
        <v>0</v>
      </c>
      <c r="F55" s="15">
        <f t="shared" si="23"/>
        <v>0</v>
      </c>
    </row>
    <row r="56" spans="2:6" ht="78.75" x14ac:dyDescent="0.25">
      <c r="B56" s="16" t="s">
        <v>292</v>
      </c>
      <c r="C56" s="22" t="s">
        <v>293</v>
      </c>
      <c r="D56" s="15">
        <v>1430</v>
      </c>
      <c r="E56" s="15"/>
      <c r="F56" s="15"/>
    </row>
    <row r="57" spans="2:6" ht="82.5" customHeight="1" x14ac:dyDescent="0.25">
      <c r="B57" s="16" t="s">
        <v>76</v>
      </c>
      <c r="C57" s="22" t="s">
        <v>77</v>
      </c>
      <c r="D57" s="15">
        <f>SUM(D58)</f>
        <v>10</v>
      </c>
      <c r="E57" s="15">
        <f t="shared" ref="E57:F57" si="24">SUM(E58)</f>
        <v>80</v>
      </c>
      <c r="F57" s="15">
        <f t="shared" si="24"/>
        <v>80</v>
      </c>
    </row>
    <row r="58" spans="2:6" ht="66" customHeight="1" x14ac:dyDescent="0.25">
      <c r="B58" s="16" t="s">
        <v>78</v>
      </c>
      <c r="C58" s="22" t="s">
        <v>79</v>
      </c>
      <c r="D58" s="15">
        <v>10</v>
      </c>
      <c r="E58" s="15">
        <v>80</v>
      </c>
      <c r="F58" s="15">
        <v>80</v>
      </c>
    </row>
    <row r="59" spans="2:6" ht="47.25" x14ac:dyDescent="0.25">
      <c r="B59" s="16" t="s">
        <v>80</v>
      </c>
      <c r="C59" s="22" t="s">
        <v>81</v>
      </c>
      <c r="D59" s="15">
        <f>SUM(D60)</f>
        <v>19264</v>
      </c>
      <c r="E59" s="15">
        <f t="shared" ref="E59:F59" si="25">SUM(E60)</f>
        <v>20610</v>
      </c>
      <c r="F59" s="15">
        <f t="shared" si="25"/>
        <v>21438</v>
      </c>
    </row>
    <row r="60" spans="2:6" ht="31.5" x14ac:dyDescent="0.25">
      <c r="B60" s="16" t="s">
        <v>82</v>
      </c>
      <c r="C60" s="22" t="s">
        <v>83</v>
      </c>
      <c r="D60" s="15">
        <v>19264</v>
      </c>
      <c r="E60" s="15">
        <v>20610</v>
      </c>
      <c r="F60" s="15">
        <v>21438</v>
      </c>
    </row>
    <row r="61" spans="2:6" ht="94.5" x14ac:dyDescent="0.25">
      <c r="B61" s="16" t="s">
        <v>341</v>
      </c>
      <c r="C61" s="22" t="s">
        <v>344</v>
      </c>
      <c r="D61" s="15">
        <f>SUM(D62)</f>
        <v>1400</v>
      </c>
      <c r="E61" s="15"/>
      <c r="F61" s="15"/>
    </row>
    <row r="62" spans="2:6" ht="78.75" x14ac:dyDescent="0.25">
      <c r="B62" s="16" t="s">
        <v>342</v>
      </c>
      <c r="C62" s="22" t="s">
        <v>343</v>
      </c>
      <c r="D62" s="15">
        <v>1400</v>
      </c>
      <c r="E62" s="15"/>
      <c r="F62" s="15"/>
    </row>
    <row r="63" spans="2:6" ht="82.5" customHeight="1" x14ac:dyDescent="0.25">
      <c r="B63" s="16" t="s">
        <v>84</v>
      </c>
      <c r="C63" s="22" t="s">
        <v>85</v>
      </c>
      <c r="D63" s="15">
        <f>SUM(D64+D66)</f>
        <v>9470</v>
      </c>
      <c r="E63" s="15">
        <f t="shared" ref="E63:F63" si="26">SUM(E64+E66)</f>
        <v>9620</v>
      </c>
      <c r="F63" s="15">
        <f t="shared" si="26"/>
        <v>9650</v>
      </c>
    </row>
    <row r="64" spans="2:6" ht="78" customHeight="1" x14ac:dyDescent="0.25">
      <c r="B64" s="16" t="s">
        <v>86</v>
      </c>
      <c r="C64" s="22" t="s">
        <v>87</v>
      </c>
      <c r="D64" s="15">
        <f>SUM(D65)</f>
        <v>8000</v>
      </c>
      <c r="E64" s="15">
        <f t="shared" ref="E64:F64" si="27">SUM(E65)</f>
        <v>8000</v>
      </c>
      <c r="F64" s="15">
        <f t="shared" si="27"/>
        <v>8000</v>
      </c>
    </row>
    <row r="65" spans="2:6" ht="78.75" x14ac:dyDescent="0.25">
      <c r="B65" s="16" t="s">
        <v>88</v>
      </c>
      <c r="C65" s="22" t="s">
        <v>89</v>
      </c>
      <c r="D65" s="15">
        <v>8000</v>
      </c>
      <c r="E65" s="15">
        <v>8000</v>
      </c>
      <c r="F65" s="15">
        <v>8000</v>
      </c>
    </row>
    <row r="66" spans="2:6" ht="110.25" x14ac:dyDescent="0.25">
      <c r="B66" s="16" t="s">
        <v>90</v>
      </c>
      <c r="C66" s="22" t="s">
        <v>91</v>
      </c>
      <c r="D66" s="15">
        <f>SUM(D67)</f>
        <v>1470</v>
      </c>
      <c r="E66" s="15">
        <f t="shared" ref="E66:F66" si="28">SUM(E67)</f>
        <v>1620</v>
      </c>
      <c r="F66" s="15">
        <f t="shared" si="28"/>
        <v>1650</v>
      </c>
    </row>
    <row r="67" spans="2:6" ht="94.5" x14ac:dyDescent="0.25">
      <c r="B67" s="16" t="s">
        <v>92</v>
      </c>
      <c r="C67" s="22" t="s">
        <v>93</v>
      </c>
      <c r="D67" s="15">
        <v>1470</v>
      </c>
      <c r="E67" s="15">
        <v>1620</v>
      </c>
      <c r="F67" s="15">
        <v>1650</v>
      </c>
    </row>
    <row r="68" spans="2:6" ht="31.5" x14ac:dyDescent="0.25">
      <c r="B68" s="14" t="s">
        <v>94</v>
      </c>
      <c r="C68" s="21" t="s">
        <v>95</v>
      </c>
      <c r="D68" s="15">
        <f>SUM(D69)</f>
        <v>3396</v>
      </c>
      <c r="E68" s="15">
        <f t="shared" ref="E68:F68" si="29">SUM(E69)</f>
        <v>383</v>
      </c>
      <c r="F68" s="15">
        <f t="shared" si="29"/>
        <v>394</v>
      </c>
    </row>
    <row r="69" spans="2:6" ht="15.75" x14ac:dyDescent="0.25">
      <c r="B69" s="16" t="s">
        <v>96</v>
      </c>
      <c r="C69" s="22" t="s">
        <v>97</v>
      </c>
      <c r="D69" s="15">
        <f>SUM(D70+D71+D72)</f>
        <v>3396</v>
      </c>
      <c r="E69" s="15">
        <f t="shared" ref="E69:F69" si="30">SUM(E70+E71+E72)</f>
        <v>383</v>
      </c>
      <c r="F69" s="15">
        <f t="shared" si="30"/>
        <v>394</v>
      </c>
    </row>
    <row r="70" spans="2:6" ht="31.5" x14ac:dyDescent="0.25">
      <c r="B70" s="16" t="s">
        <v>327</v>
      </c>
      <c r="C70" s="22" t="s">
        <v>98</v>
      </c>
      <c r="D70" s="15">
        <v>130</v>
      </c>
      <c r="E70" s="15">
        <v>100</v>
      </c>
      <c r="F70" s="15">
        <v>100</v>
      </c>
    </row>
    <row r="71" spans="2:6" ht="15.75" x14ac:dyDescent="0.25">
      <c r="B71" s="16" t="s">
        <v>328</v>
      </c>
      <c r="C71" s="22" t="s">
        <v>99</v>
      </c>
      <c r="D71" s="15">
        <v>140</v>
      </c>
      <c r="E71" s="15">
        <v>100</v>
      </c>
      <c r="F71" s="15">
        <v>100</v>
      </c>
    </row>
    <row r="72" spans="2:6" ht="15.75" x14ac:dyDescent="0.25">
      <c r="B72" s="16" t="s">
        <v>100</v>
      </c>
      <c r="C72" s="22" t="s">
        <v>101</v>
      </c>
      <c r="D72" s="15">
        <f>SUM(D73)</f>
        <v>3126</v>
      </c>
      <c r="E72" s="15">
        <f>SUM(E73)</f>
        <v>183</v>
      </c>
      <c r="F72" s="15">
        <f t="shared" ref="F72" si="31">SUM(F73)</f>
        <v>194</v>
      </c>
    </row>
    <row r="73" spans="2:6" ht="15.75" x14ac:dyDescent="0.25">
      <c r="B73" s="16" t="s">
        <v>329</v>
      </c>
      <c r="C73" s="22" t="s">
        <v>102</v>
      </c>
      <c r="D73" s="15">
        <v>3126</v>
      </c>
      <c r="E73" s="15">
        <v>183</v>
      </c>
      <c r="F73" s="15">
        <v>194</v>
      </c>
    </row>
    <row r="74" spans="2:6" ht="31.5" x14ac:dyDescent="0.25">
      <c r="B74" s="14" t="s">
        <v>103</v>
      </c>
      <c r="C74" s="21" t="s">
        <v>104</v>
      </c>
      <c r="D74" s="15">
        <f>SUM(D75+D78)</f>
        <v>11290</v>
      </c>
      <c r="E74" s="15">
        <f t="shared" ref="E74:F74" si="32">SUM(E75+E78)</f>
        <v>1550</v>
      </c>
      <c r="F74" s="15">
        <f t="shared" si="32"/>
        <v>1550</v>
      </c>
    </row>
    <row r="75" spans="2:6" ht="15.75" x14ac:dyDescent="0.25">
      <c r="B75" s="16" t="s">
        <v>105</v>
      </c>
      <c r="C75" s="22" t="s">
        <v>106</v>
      </c>
      <c r="D75" s="15">
        <f>SUM(D76)</f>
        <v>4800</v>
      </c>
      <c r="E75" s="15">
        <f t="shared" ref="E75:F76" si="33">SUM(E76)</f>
        <v>1000</v>
      </c>
      <c r="F75" s="15">
        <f t="shared" si="33"/>
        <v>1000</v>
      </c>
    </row>
    <row r="76" spans="2:6" ht="15.75" x14ac:dyDescent="0.25">
      <c r="B76" s="16" t="s">
        <v>107</v>
      </c>
      <c r="C76" s="22" t="s">
        <v>108</v>
      </c>
      <c r="D76" s="15">
        <f>SUM(D77)</f>
        <v>4800</v>
      </c>
      <c r="E76" s="15">
        <f t="shared" si="33"/>
        <v>1000</v>
      </c>
      <c r="F76" s="15">
        <f t="shared" si="33"/>
        <v>1000</v>
      </c>
    </row>
    <row r="77" spans="2:6" ht="31.5" x14ac:dyDescent="0.25">
      <c r="B77" s="16" t="s">
        <v>109</v>
      </c>
      <c r="C77" s="22" t="s">
        <v>110</v>
      </c>
      <c r="D77" s="15">
        <v>4800</v>
      </c>
      <c r="E77" s="15">
        <v>1000</v>
      </c>
      <c r="F77" s="15">
        <v>1000</v>
      </c>
    </row>
    <row r="78" spans="2:6" ht="15.75" x14ac:dyDescent="0.25">
      <c r="B78" s="16" t="s">
        <v>111</v>
      </c>
      <c r="C78" s="22" t="s">
        <v>112</v>
      </c>
      <c r="D78" s="15">
        <f>SUM(D79+D81)</f>
        <v>6490</v>
      </c>
      <c r="E78" s="15">
        <f t="shared" ref="E78:F78" si="34">SUM(E79+E81)</f>
        <v>550</v>
      </c>
      <c r="F78" s="15">
        <f t="shared" si="34"/>
        <v>550</v>
      </c>
    </row>
    <row r="79" spans="2:6" ht="31.5" x14ac:dyDescent="0.25">
      <c r="B79" s="16" t="s">
        <v>113</v>
      </c>
      <c r="C79" s="22" t="s">
        <v>114</v>
      </c>
      <c r="D79" s="15">
        <f>SUM(D80)</f>
        <v>550</v>
      </c>
      <c r="E79" s="15">
        <f t="shared" ref="E79:F79" si="35">SUM(E80)</f>
        <v>500</v>
      </c>
      <c r="F79" s="15">
        <f t="shared" si="35"/>
        <v>500</v>
      </c>
    </row>
    <row r="80" spans="2:6" ht="47.25" x14ac:dyDescent="0.25">
      <c r="B80" s="16" t="s">
        <v>115</v>
      </c>
      <c r="C80" s="22" t="s">
        <v>116</v>
      </c>
      <c r="D80" s="15">
        <v>550</v>
      </c>
      <c r="E80" s="15">
        <v>500</v>
      </c>
      <c r="F80" s="15">
        <v>500</v>
      </c>
    </row>
    <row r="81" spans="2:6" ht="15.75" x14ac:dyDescent="0.25">
      <c r="B81" s="16" t="s">
        <v>117</v>
      </c>
      <c r="C81" s="22" t="s">
        <v>118</v>
      </c>
      <c r="D81" s="15">
        <f>SUM(D82)</f>
        <v>5940</v>
      </c>
      <c r="E81" s="15">
        <f t="shared" ref="E81:F81" si="36">SUM(E82)</f>
        <v>50</v>
      </c>
      <c r="F81" s="15">
        <f t="shared" si="36"/>
        <v>50</v>
      </c>
    </row>
    <row r="82" spans="2:6" ht="31.5" x14ac:dyDescent="0.25">
      <c r="B82" s="16" t="s">
        <v>119</v>
      </c>
      <c r="C82" s="22" t="s">
        <v>120</v>
      </c>
      <c r="D82" s="15">
        <v>5940</v>
      </c>
      <c r="E82" s="15">
        <v>50</v>
      </c>
      <c r="F82" s="15">
        <v>50</v>
      </c>
    </row>
    <row r="83" spans="2:6" ht="31.5" x14ac:dyDescent="0.25">
      <c r="B83" s="14" t="s">
        <v>121</v>
      </c>
      <c r="C83" s="21" t="s">
        <v>122</v>
      </c>
      <c r="D83" s="15">
        <f>SUM(D84+D87+D92)</f>
        <v>25840</v>
      </c>
      <c r="E83" s="15">
        <f t="shared" ref="E83:F83" si="37">SUM(E84+E87+E92)</f>
        <v>23000</v>
      </c>
      <c r="F83" s="15">
        <f t="shared" si="37"/>
        <v>22000</v>
      </c>
    </row>
    <row r="84" spans="2:6" ht="81.75" customHeight="1" x14ac:dyDescent="0.25">
      <c r="B84" s="16" t="s">
        <v>123</v>
      </c>
      <c r="C84" s="22" t="s">
        <v>124</v>
      </c>
      <c r="D84" s="15">
        <f>SUM(D85)</f>
        <v>3300</v>
      </c>
      <c r="E84" s="15">
        <f t="shared" ref="E84:F85" si="38">SUM(E85)</f>
        <v>22000</v>
      </c>
      <c r="F84" s="15">
        <f t="shared" si="38"/>
        <v>21000</v>
      </c>
    </row>
    <row r="85" spans="2:6" ht="94.5" x14ac:dyDescent="0.25">
      <c r="B85" s="16" t="s">
        <v>125</v>
      </c>
      <c r="C85" s="22" t="s">
        <v>126</v>
      </c>
      <c r="D85" s="15">
        <f>SUM(D86)</f>
        <v>3300</v>
      </c>
      <c r="E85" s="15">
        <f t="shared" si="38"/>
        <v>22000</v>
      </c>
      <c r="F85" s="15">
        <f t="shared" si="38"/>
        <v>21000</v>
      </c>
    </row>
    <row r="86" spans="2:6" ht="94.5" x14ac:dyDescent="0.25">
      <c r="B86" s="16" t="s">
        <v>127</v>
      </c>
      <c r="C86" s="22" t="s">
        <v>128</v>
      </c>
      <c r="D86" s="15">
        <v>3300</v>
      </c>
      <c r="E86" s="15">
        <v>22000</v>
      </c>
      <c r="F86" s="15">
        <v>21000</v>
      </c>
    </row>
    <row r="87" spans="2:6" ht="31.5" x14ac:dyDescent="0.25">
      <c r="B87" s="16" t="s">
        <v>129</v>
      </c>
      <c r="C87" s="22" t="s">
        <v>130</v>
      </c>
      <c r="D87" s="15">
        <f>SUM(D88+D90)</f>
        <v>15250</v>
      </c>
      <c r="E87" s="15">
        <f t="shared" ref="E87:F88" si="39">SUM(E88)</f>
        <v>1000</v>
      </c>
      <c r="F87" s="15">
        <f t="shared" si="39"/>
        <v>1000</v>
      </c>
    </row>
    <row r="88" spans="2:6" ht="31.5" x14ac:dyDescent="0.25">
      <c r="B88" s="16" t="s">
        <v>131</v>
      </c>
      <c r="C88" s="22" t="s">
        <v>132</v>
      </c>
      <c r="D88" s="15">
        <f>SUM(D89)</f>
        <v>14890</v>
      </c>
      <c r="E88" s="15">
        <f t="shared" si="39"/>
        <v>1000</v>
      </c>
      <c r="F88" s="15">
        <f t="shared" si="39"/>
        <v>1000</v>
      </c>
    </row>
    <row r="89" spans="2:6" ht="47.25" x14ac:dyDescent="0.25">
      <c r="B89" s="16" t="s">
        <v>133</v>
      </c>
      <c r="C89" s="22" t="s">
        <v>134</v>
      </c>
      <c r="D89" s="15">
        <v>14890</v>
      </c>
      <c r="E89" s="15">
        <v>1000</v>
      </c>
      <c r="F89" s="15">
        <v>1000</v>
      </c>
    </row>
    <row r="90" spans="2:6" ht="47.25" x14ac:dyDescent="0.25">
      <c r="B90" s="17" t="s">
        <v>355</v>
      </c>
      <c r="C90" s="22" t="s">
        <v>356</v>
      </c>
      <c r="D90" s="15">
        <f>SUM(D91)</f>
        <v>360</v>
      </c>
      <c r="E90" s="15"/>
      <c r="F90" s="15"/>
    </row>
    <row r="91" spans="2:6" ht="48.75" customHeight="1" x14ac:dyDescent="0.25">
      <c r="B91" s="16" t="s">
        <v>353</v>
      </c>
      <c r="C91" s="22" t="s">
        <v>354</v>
      </c>
      <c r="D91" s="15">
        <v>360</v>
      </c>
      <c r="E91" s="15"/>
      <c r="F91" s="15"/>
    </row>
    <row r="92" spans="2:6" ht="78.75" x14ac:dyDescent="0.25">
      <c r="B92" s="16" t="s">
        <v>135</v>
      </c>
      <c r="C92" s="22" t="s">
        <v>136</v>
      </c>
      <c r="D92" s="15">
        <f>SUM(D93)</f>
        <v>7290</v>
      </c>
      <c r="E92" s="15">
        <f t="shared" ref="E92:F93" si="40">SUM(E93)</f>
        <v>0</v>
      </c>
      <c r="F92" s="15">
        <f t="shared" si="40"/>
        <v>0</v>
      </c>
    </row>
    <row r="93" spans="2:6" ht="63" x14ac:dyDescent="0.25">
      <c r="B93" s="16" t="s">
        <v>137</v>
      </c>
      <c r="C93" s="22" t="s">
        <v>138</v>
      </c>
      <c r="D93" s="15">
        <f>SUM(D94)</f>
        <v>7290</v>
      </c>
      <c r="E93" s="15">
        <f t="shared" si="40"/>
        <v>0</v>
      </c>
      <c r="F93" s="15">
        <f t="shared" si="40"/>
        <v>0</v>
      </c>
    </row>
    <row r="94" spans="2:6" ht="78.75" x14ac:dyDescent="0.25">
      <c r="B94" s="16" t="s">
        <v>139</v>
      </c>
      <c r="C94" s="22" t="s">
        <v>140</v>
      </c>
      <c r="D94" s="15">
        <v>7290</v>
      </c>
      <c r="E94" s="15"/>
      <c r="F94" s="15"/>
    </row>
    <row r="95" spans="2:6" ht="15.75" x14ac:dyDescent="0.25">
      <c r="B95" s="14" t="s">
        <v>141</v>
      </c>
      <c r="C95" s="21" t="s">
        <v>142</v>
      </c>
      <c r="D95" s="15">
        <f>SUM(D96+D111+D113+D119)</f>
        <v>22959</v>
      </c>
      <c r="E95" s="15">
        <f>SUM(E96+E113+E119)</f>
        <v>744</v>
      </c>
      <c r="F95" s="15">
        <f>SUM(F96+F113+F119)</f>
        <v>751</v>
      </c>
    </row>
    <row r="96" spans="2:6" ht="36.75" customHeight="1" x14ac:dyDescent="0.25">
      <c r="B96" s="16" t="s">
        <v>143</v>
      </c>
      <c r="C96" s="22" t="s">
        <v>144</v>
      </c>
      <c r="D96" s="15">
        <f>SUM(D99+D101+D105+D107+D109+D97+D103)</f>
        <v>475</v>
      </c>
      <c r="E96" s="15">
        <f>SUM(E99+E101+E105+E107+E109)</f>
        <v>420</v>
      </c>
      <c r="F96" s="15">
        <f>SUM(F99+F101+F105+F107+F109)</f>
        <v>420</v>
      </c>
    </row>
    <row r="97" spans="2:6" ht="78.75" x14ac:dyDescent="0.25">
      <c r="B97" s="16" t="s">
        <v>370</v>
      </c>
      <c r="C97" s="22" t="s">
        <v>369</v>
      </c>
      <c r="D97" s="15">
        <f>SUM(D98)</f>
        <v>40</v>
      </c>
      <c r="E97" s="15"/>
      <c r="F97" s="15"/>
    </row>
    <row r="98" spans="2:6" ht="97.5" customHeight="1" x14ac:dyDescent="0.25">
      <c r="B98" s="16" t="s">
        <v>371</v>
      </c>
      <c r="C98" s="22" t="s">
        <v>368</v>
      </c>
      <c r="D98" s="15">
        <v>40</v>
      </c>
      <c r="E98" s="15"/>
      <c r="F98" s="15"/>
    </row>
    <row r="99" spans="2:6" ht="63" x14ac:dyDescent="0.25">
      <c r="B99" s="16" t="s">
        <v>145</v>
      </c>
      <c r="C99" s="22" t="s">
        <v>146</v>
      </c>
      <c r="D99" s="15">
        <f>SUM(D100)</f>
        <v>25</v>
      </c>
      <c r="E99" s="15">
        <f t="shared" ref="E99:F99" si="41">SUM(E100)</f>
        <v>0</v>
      </c>
      <c r="F99" s="15">
        <f t="shared" si="41"/>
        <v>0</v>
      </c>
    </row>
    <row r="100" spans="2:6" ht="78.75" x14ac:dyDescent="0.25">
      <c r="B100" s="16" t="s">
        <v>147</v>
      </c>
      <c r="C100" s="22" t="s">
        <v>148</v>
      </c>
      <c r="D100" s="15">
        <v>25</v>
      </c>
      <c r="E100" s="15"/>
      <c r="F100" s="15"/>
    </row>
    <row r="101" spans="2:6" ht="63" x14ac:dyDescent="0.25">
      <c r="B101" s="16" t="s">
        <v>149</v>
      </c>
      <c r="C101" s="22" t="s">
        <v>150</v>
      </c>
      <c r="D101" s="15">
        <f>SUM(D102)</f>
        <v>40</v>
      </c>
      <c r="E101" s="15">
        <f t="shared" ref="E101:F101" si="42">SUM(E102)</f>
        <v>100</v>
      </c>
      <c r="F101" s="15">
        <f t="shared" si="42"/>
        <v>100</v>
      </c>
    </row>
    <row r="102" spans="2:6" ht="82.5" customHeight="1" x14ac:dyDescent="0.25">
      <c r="B102" s="16" t="s">
        <v>151</v>
      </c>
      <c r="C102" s="22" t="s">
        <v>152</v>
      </c>
      <c r="D102" s="15">
        <v>40</v>
      </c>
      <c r="E102" s="15">
        <v>100</v>
      </c>
      <c r="F102" s="15">
        <v>100</v>
      </c>
    </row>
    <row r="103" spans="2:6" ht="78.75" x14ac:dyDescent="0.25">
      <c r="B103" s="16" t="s">
        <v>375</v>
      </c>
      <c r="C103" s="22" t="s">
        <v>374</v>
      </c>
      <c r="D103" s="15">
        <f>SUM(D104)</f>
        <v>10</v>
      </c>
      <c r="E103" s="15"/>
      <c r="F103" s="15"/>
    </row>
    <row r="104" spans="2:6" ht="95.25" customHeight="1" x14ac:dyDescent="0.25">
      <c r="B104" s="16" t="s">
        <v>373</v>
      </c>
      <c r="C104" s="22" t="s">
        <v>372</v>
      </c>
      <c r="D104" s="15">
        <v>10</v>
      </c>
      <c r="E104" s="15"/>
      <c r="F104" s="15"/>
    </row>
    <row r="105" spans="2:6" ht="65.25" customHeight="1" x14ac:dyDescent="0.25">
      <c r="B105" s="16" t="s">
        <v>153</v>
      </c>
      <c r="C105" s="22" t="s">
        <v>154</v>
      </c>
      <c r="D105" s="15">
        <f>SUM(D106)</f>
        <v>50</v>
      </c>
      <c r="E105" s="15">
        <f t="shared" ref="E105:F105" si="43">SUM(E106)</f>
        <v>20</v>
      </c>
      <c r="F105" s="15">
        <f t="shared" si="43"/>
        <v>20</v>
      </c>
    </row>
    <row r="106" spans="2:6" ht="114" customHeight="1" x14ac:dyDescent="0.25">
      <c r="B106" s="16" t="s">
        <v>155</v>
      </c>
      <c r="C106" s="22" t="s">
        <v>156</v>
      </c>
      <c r="D106" s="15">
        <v>50</v>
      </c>
      <c r="E106" s="15">
        <v>20</v>
      </c>
      <c r="F106" s="15">
        <v>20</v>
      </c>
    </row>
    <row r="107" spans="2:6" ht="63" x14ac:dyDescent="0.25">
      <c r="B107" s="16" t="s">
        <v>157</v>
      </c>
      <c r="C107" s="22" t="s">
        <v>158</v>
      </c>
      <c r="D107" s="15">
        <f>SUM(D108)</f>
        <v>30</v>
      </c>
      <c r="E107" s="15">
        <f t="shared" ref="E107:F107" si="44">SUM(E108)</f>
        <v>100</v>
      </c>
      <c r="F107" s="15">
        <f t="shared" si="44"/>
        <v>100</v>
      </c>
    </row>
    <row r="108" spans="2:6" ht="78.75" x14ac:dyDescent="0.25">
      <c r="B108" s="16" t="s">
        <v>331</v>
      </c>
      <c r="C108" s="22" t="s">
        <v>159</v>
      </c>
      <c r="D108" s="15">
        <v>30</v>
      </c>
      <c r="E108" s="15">
        <v>100</v>
      </c>
      <c r="F108" s="15">
        <v>100</v>
      </c>
    </row>
    <row r="109" spans="2:6" ht="63" customHeight="1" x14ac:dyDescent="0.25">
      <c r="B109" s="16" t="s">
        <v>160</v>
      </c>
      <c r="C109" s="22" t="s">
        <v>161</v>
      </c>
      <c r="D109" s="15">
        <f>SUM(D110)</f>
        <v>280</v>
      </c>
      <c r="E109" s="15">
        <f t="shared" ref="E109:F109" si="45">SUM(E110)</f>
        <v>200</v>
      </c>
      <c r="F109" s="15">
        <f t="shared" si="45"/>
        <v>200</v>
      </c>
    </row>
    <row r="110" spans="2:6" ht="94.5" x14ac:dyDescent="0.25">
      <c r="B110" s="16" t="s">
        <v>330</v>
      </c>
      <c r="C110" s="22" t="s">
        <v>162</v>
      </c>
      <c r="D110" s="15">
        <v>280</v>
      </c>
      <c r="E110" s="15">
        <v>200</v>
      </c>
      <c r="F110" s="15">
        <v>200</v>
      </c>
    </row>
    <row r="111" spans="2:6" ht="33.75" customHeight="1" x14ac:dyDescent="0.25">
      <c r="B111" s="16" t="s">
        <v>367</v>
      </c>
      <c r="C111" s="22" t="s">
        <v>366</v>
      </c>
      <c r="D111" s="15">
        <f>SUM(D112)</f>
        <v>520</v>
      </c>
      <c r="E111" s="15"/>
      <c r="F111" s="15"/>
    </row>
    <row r="112" spans="2:6" ht="51.75" customHeight="1" x14ac:dyDescent="0.25">
      <c r="B112" s="16" t="s">
        <v>364</v>
      </c>
      <c r="C112" s="22" t="s">
        <v>365</v>
      </c>
      <c r="D112" s="15">
        <v>520</v>
      </c>
      <c r="E112" s="15"/>
      <c r="F112" s="15"/>
    </row>
    <row r="113" spans="2:6" ht="109.5" customHeight="1" x14ac:dyDescent="0.25">
      <c r="B113" s="16" t="s">
        <v>163</v>
      </c>
      <c r="C113" s="22" t="s">
        <v>164</v>
      </c>
      <c r="D113" s="15">
        <f>SUM(D114+D116)</f>
        <v>21709</v>
      </c>
      <c r="E113" s="15">
        <f t="shared" ref="E113:F113" si="46">SUM(E114+E116)</f>
        <v>324</v>
      </c>
      <c r="F113" s="15">
        <f t="shared" si="46"/>
        <v>331</v>
      </c>
    </row>
    <row r="114" spans="2:6" ht="63" x14ac:dyDescent="0.25">
      <c r="B114" s="16" t="s">
        <v>165</v>
      </c>
      <c r="C114" s="22" t="s">
        <v>166</v>
      </c>
      <c r="D114" s="15">
        <f>SUM(D115)</f>
        <v>21066</v>
      </c>
      <c r="E114" s="15">
        <f t="shared" ref="E114:F114" si="47">SUM(E115)</f>
        <v>50</v>
      </c>
      <c r="F114" s="15">
        <f t="shared" si="47"/>
        <v>50</v>
      </c>
    </row>
    <row r="115" spans="2:6" ht="78.75" x14ac:dyDescent="0.25">
      <c r="B115" s="16" t="s">
        <v>167</v>
      </c>
      <c r="C115" s="22" t="s">
        <v>168</v>
      </c>
      <c r="D115" s="15">
        <v>21066</v>
      </c>
      <c r="E115" s="15">
        <v>50</v>
      </c>
      <c r="F115" s="15">
        <v>50</v>
      </c>
    </row>
    <row r="116" spans="2:6" ht="94.5" x14ac:dyDescent="0.25">
      <c r="B116" s="16" t="s">
        <v>169</v>
      </c>
      <c r="C116" s="22" t="s">
        <v>170</v>
      </c>
      <c r="D116" s="15">
        <f>SUM(D117:D118)</f>
        <v>643</v>
      </c>
      <c r="E116" s="15">
        <f t="shared" ref="E116:F116" si="48">SUM(E117)</f>
        <v>274</v>
      </c>
      <c r="F116" s="15">
        <f t="shared" si="48"/>
        <v>281</v>
      </c>
    </row>
    <row r="117" spans="2:6" ht="78.75" x14ac:dyDescent="0.25">
      <c r="B117" s="16" t="s">
        <v>171</v>
      </c>
      <c r="C117" s="22" t="s">
        <v>172</v>
      </c>
      <c r="D117" s="15">
        <v>400</v>
      </c>
      <c r="E117" s="15">
        <v>274</v>
      </c>
      <c r="F117" s="15">
        <v>281</v>
      </c>
    </row>
    <row r="118" spans="2:6" ht="78.75" x14ac:dyDescent="0.25">
      <c r="B118" s="16" t="s">
        <v>357</v>
      </c>
      <c r="C118" s="22" t="s">
        <v>172</v>
      </c>
      <c r="D118" s="15">
        <v>243</v>
      </c>
      <c r="E118" s="15"/>
      <c r="F118" s="15"/>
    </row>
    <row r="119" spans="2:6" ht="15.75" x14ac:dyDescent="0.25">
      <c r="B119" s="16" t="s">
        <v>173</v>
      </c>
      <c r="C119" s="22" t="s">
        <v>174</v>
      </c>
      <c r="D119" s="15">
        <f>SUM(D120+D123)</f>
        <v>255</v>
      </c>
      <c r="E119" s="15">
        <f>SUM(E123)</f>
        <v>0</v>
      </c>
      <c r="F119" s="15">
        <f>SUM(F123)</f>
        <v>0</v>
      </c>
    </row>
    <row r="120" spans="2:6" ht="94.5" x14ac:dyDescent="0.25">
      <c r="B120" s="16" t="s">
        <v>361</v>
      </c>
      <c r="C120" s="22" t="s">
        <v>360</v>
      </c>
      <c r="D120" s="15">
        <f>SUM(D121:D122)</f>
        <v>180</v>
      </c>
      <c r="E120" s="15"/>
      <c r="F120" s="15"/>
    </row>
    <row r="121" spans="2:6" ht="47.25" x14ac:dyDescent="0.25">
      <c r="B121" s="16" t="s">
        <v>358</v>
      </c>
      <c r="C121" s="22" t="s">
        <v>359</v>
      </c>
      <c r="D121" s="15">
        <v>120</v>
      </c>
      <c r="E121" s="15"/>
      <c r="F121" s="15"/>
    </row>
    <row r="122" spans="2:6" ht="63" x14ac:dyDescent="0.25">
      <c r="B122" s="16" t="s">
        <v>363</v>
      </c>
      <c r="C122" s="22" t="s">
        <v>362</v>
      </c>
      <c r="D122" s="15">
        <v>60</v>
      </c>
      <c r="E122" s="15"/>
      <c r="F122" s="15"/>
    </row>
    <row r="123" spans="2:6" ht="78.75" x14ac:dyDescent="0.25">
      <c r="B123" s="16" t="s">
        <v>175</v>
      </c>
      <c r="C123" s="22" t="s">
        <v>176</v>
      </c>
      <c r="D123" s="15">
        <f>SUM(D124)</f>
        <v>75</v>
      </c>
      <c r="E123" s="15">
        <f t="shared" ref="E123:F123" si="49">SUM(E124)</f>
        <v>0</v>
      </c>
      <c r="F123" s="15">
        <f t="shared" si="49"/>
        <v>0</v>
      </c>
    </row>
    <row r="124" spans="2:6" ht="63" x14ac:dyDescent="0.25">
      <c r="B124" s="16" t="s">
        <v>332</v>
      </c>
      <c r="C124" s="22" t="s">
        <v>177</v>
      </c>
      <c r="D124" s="15">
        <v>75</v>
      </c>
      <c r="E124" s="15"/>
      <c r="F124" s="15"/>
    </row>
    <row r="125" spans="2:6" ht="15.75" x14ac:dyDescent="0.25">
      <c r="B125" s="14" t="s">
        <v>178</v>
      </c>
      <c r="C125" s="21" t="s">
        <v>179</v>
      </c>
      <c r="D125" s="15">
        <f>SUM(D126+D128)</f>
        <v>198</v>
      </c>
      <c r="E125" s="15">
        <f t="shared" ref="E125:F125" si="50">SUM(E126)</f>
        <v>0</v>
      </c>
      <c r="F125" s="15">
        <f t="shared" si="50"/>
        <v>0</v>
      </c>
    </row>
    <row r="126" spans="2:6" ht="15.75" x14ac:dyDescent="0.25">
      <c r="B126" s="16" t="s">
        <v>180</v>
      </c>
      <c r="C126" s="22" t="s">
        <v>181</v>
      </c>
      <c r="D126" s="15">
        <f>SUM(D127)</f>
        <v>177</v>
      </c>
      <c r="E126" s="15">
        <f>SUM(E127)</f>
        <v>0</v>
      </c>
      <c r="F126" s="15">
        <f>SUM(F127)</f>
        <v>0</v>
      </c>
    </row>
    <row r="127" spans="2:6" ht="15.75" x14ac:dyDescent="0.25">
      <c r="B127" s="16" t="s">
        <v>182</v>
      </c>
      <c r="C127" s="22" t="s">
        <v>183</v>
      </c>
      <c r="D127" s="15">
        <v>177</v>
      </c>
      <c r="E127" s="15"/>
      <c r="F127" s="15"/>
    </row>
    <row r="128" spans="2:6" ht="31.5" x14ac:dyDescent="0.25">
      <c r="B128" s="16" t="s">
        <v>388</v>
      </c>
      <c r="C128" s="22" t="s">
        <v>389</v>
      </c>
      <c r="D128" s="15">
        <f>SUM(D129:D130)</f>
        <v>21</v>
      </c>
      <c r="E128" s="15"/>
      <c r="F128" s="15"/>
    </row>
    <row r="129" spans="2:6" ht="31.5" x14ac:dyDescent="0.25">
      <c r="B129" s="16" t="s">
        <v>390</v>
      </c>
      <c r="C129" s="22" t="s">
        <v>392</v>
      </c>
      <c r="D129" s="15">
        <v>11</v>
      </c>
      <c r="E129" s="15"/>
      <c r="F129" s="15"/>
    </row>
    <row r="130" spans="2:6" ht="31.5" x14ac:dyDescent="0.25">
      <c r="B130" s="16" t="s">
        <v>391</v>
      </c>
      <c r="C130" s="22" t="s">
        <v>393</v>
      </c>
      <c r="D130" s="15">
        <v>10</v>
      </c>
      <c r="E130" s="15"/>
      <c r="F130" s="15"/>
    </row>
    <row r="131" spans="2:6" ht="15.75" x14ac:dyDescent="0.25">
      <c r="B131" s="14" t="s">
        <v>184</v>
      </c>
      <c r="C131" s="21" t="s">
        <v>185</v>
      </c>
      <c r="D131" s="15">
        <f>D132+D231+D229</f>
        <v>2337039</v>
      </c>
      <c r="E131" s="15">
        <f t="shared" ref="E131:F131" si="51">SUM(E132)</f>
        <v>2725030</v>
      </c>
      <c r="F131" s="15">
        <f t="shared" si="51"/>
        <v>2107949</v>
      </c>
    </row>
    <row r="132" spans="2:6" ht="47.25" x14ac:dyDescent="0.25">
      <c r="B132" s="14" t="s">
        <v>186</v>
      </c>
      <c r="C132" s="21" t="s">
        <v>187</v>
      </c>
      <c r="D132" s="15">
        <f>SUM(D133+D136+D190+D213)</f>
        <v>2340981</v>
      </c>
      <c r="E132" s="15">
        <f>SUM(E133+E136+E190+E213)</f>
        <v>2725030</v>
      </c>
      <c r="F132" s="15">
        <f>SUM(F133+F136+F190+F213)</f>
        <v>2107949</v>
      </c>
    </row>
    <row r="133" spans="2:6" ht="31.5" x14ac:dyDescent="0.25">
      <c r="B133" s="14" t="s">
        <v>188</v>
      </c>
      <c r="C133" s="21" t="s">
        <v>189</v>
      </c>
      <c r="D133" s="15">
        <f>SUM(D134)</f>
        <v>675486</v>
      </c>
      <c r="E133" s="15">
        <f t="shared" ref="E133:F134" si="52">SUM(E134)</f>
        <v>563229</v>
      </c>
      <c r="F133" s="15">
        <f t="shared" si="52"/>
        <v>524894</v>
      </c>
    </row>
    <row r="134" spans="2:6" ht="15.75" x14ac:dyDescent="0.25">
      <c r="B134" s="16" t="s">
        <v>190</v>
      </c>
      <c r="C134" s="22" t="s">
        <v>191</v>
      </c>
      <c r="D134" s="15">
        <f>SUM(D135)</f>
        <v>675486</v>
      </c>
      <c r="E134" s="15">
        <f t="shared" si="52"/>
        <v>563229</v>
      </c>
      <c r="F134" s="15">
        <f t="shared" si="52"/>
        <v>524894</v>
      </c>
    </row>
    <row r="135" spans="2:6" ht="31.5" x14ac:dyDescent="0.25">
      <c r="B135" s="16" t="s">
        <v>192</v>
      </c>
      <c r="C135" s="22" t="s">
        <v>193</v>
      </c>
      <c r="D135" s="15">
        <v>675486</v>
      </c>
      <c r="E135" s="15">
        <v>563229</v>
      </c>
      <c r="F135" s="15">
        <v>524894</v>
      </c>
    </row>
    <row r="136" spans="2:6" ht="31.5" x14ac:dyDescent="0.25">
      <c r="B136" s="14" t="s">
        <v>194</v>
      </c>
      <c r="C136" s="21" t="s">
        <v>195</v>
      </c>
      <c r="D136" s="15">
        <f>SUM(D137+D140+D142+D145+D147+D149+D152+D164)</f>
        <v>909222</v>
      </c>
      <c r="E136" s="15">
        <f>SUM(E137+E140+E142+E145+E147+E149+E152+E164)</f>
        <v>1653626</v>
      </c>
      <c r="F136" s="15">
        <f>SUM(F137+F140+F142+F145+F147+F149+F152+F164)</f>
        <v>1074513</v>
      </c>
    </row>
    <row r="137" spans="2:6" ht="31.5" x14ac:dyDescent="0.25">
      <c r="B137" s="16" t="s">
        <v>248</v>
      </c>
      <c r="C137" s="22" t="s">
        <v>249</v>
      </c>
      <c r="D137" s="15">
        <f>SUM(D138)</f>
        <v>89842</v>
      </c>
      <c r="E137" s="15">
        <f>SUM(E138)</f>
        <v>553626</v>
      </c>
      <c r="F137" s="15">
        <f t="shared" ref="E137:F138" si="53">SUM(F138)</f>
        <v>584629</v>
      </c>
    </row>
    <row r="138" spans="2:6" ht="33" customHeight="1" x14ac:dyDescent="0.25">
      <c r="B138" s="16" t="s">
        <v>247</v>
      </c>
      <c r="C138" s="22" t="s">
        <v>246</v>
      </c>
      <c r="D138" s="15">
        <f>SUM(D139)</f>
        <v>89842</v>
      </c>
      <c r="E138" s="15">
        <f t="shared" si="53"/>
        <v>553626</v>
      </c>
      <c r="F138" s="15">
        <f t="shared" si="53"/>
        <v>584629</v>
      </c>
    </row>
    <row r="139" spans="2:6" ht="31.5" x14ac:dyDescent="0.25">
      <c r="B139" s="16"/>
      <c r="C139" s="22" t="s">
        <v>250</v>
      </c>
      <c r="D139" s="15">
        <v>89842</v>
      </c>
      <c r="E139" s="15">
        <v>553626</v>
      </c>
      <c r="F139" s="15">
        <v>584629</v>
      </c>
    </row>
    <row r="140" spans="2:6" ht="78.75" x14ac:dyDescent="0.25">
      <c r="B140" s="16" t="s">
        <v>196</v>
      </c>
      <c r="C140" s="22" t="s">
        <v>197</v>
      </c>
      <c r="D140" s="15">
        <f>SUM(D141)</f>
        <v>4706</v>
      </c>
      <c r="E140" s="15">
        <f t="shared" ref="E140:F140" si="54">SUM(E141)</f>
        <v>3137</v>
      </c>
      <c r="F140" s="15">
        <f t="shared" si="54"/>
        <v>4500</v>
      </c>
    </row>
    <row r="141" spans="2:6" ht="78.75" x14ac:dyDescent="0.25">
      <c r="B141" s="16" t="s">
        <v>198</v>
      </c>
      <c r="C141" s="22" t="s">
        <v>199</v>
      </c>
      <c r="D141" s="15">
        <v>4706</v>
      </c>
      <c r="E141" s="15">
        <v>3137</v>
      </c>
      <c r="F141" s="15">
        <v>4500</v>
      </c>
    </row>
    <row r="142" spans="2:6" ht="94.5" x14ac:dyDescent="0.25">
      <c r="B142" s="16" t="s">
        <v>200</v>
      </c>
      <c r="C142" s="22" t="s">
        <v>201</v>
      </c>
      <c r="D142" s="15">
        <f>SUM(D143)</f>
        <v>414</v>
      </c>
      <c r="E142" s="15">
        <f t="shared" ref="E142:F142" si="55">SUM(E143)</f>
        <v>390</v>
      </c>
      <c r="F142" s="15">
        <f t="shared" si="55"/>
        <v>0</v>
      </c>
    </row>
    <row r="143" spans="2:6" ht="96.75" customHeight="1" x14ac:dyDescent="0.25">
      <c r="B143" s="16" t="s">
        <v>202</v>
      </c>
      <c r="C143" s="22" t="s">
        <v>203</v>
      </c>
      <c r="D143" s="15">
        <f>SUM(D144:D144)</f>
        <v>414</v>
      </c>
      <c r="E143" s="15">
        <f>SUM(E144:E144)</f>
        <v>390</v>
      </c>
      <c r="F143" s="15">
        <f>SUM(F144:F144)</f>
        <v>0</v>
      </c>
    </row>
    <row r="144" spans="2:6" ht="126" x14ac:dyDescent="0.25">
      <c r="B144" s="16"/>
      <c r="C144" s="22" t="s">
        <v>252</v>
      </c>
      <c r="D144" s="15">
        <v>414</v>
      </c>
      <c r="E144" s="15">
        <v>390</v>
      </c>
      <c r="F144" s="15"/>
    </row>
    <row r="145" spans="2:14" ht="63" x14ac:dyDescent="0.25">
      <c r="B145" s="16" t="s">
        <v>237</v>
      </c>
      <c r="C145" s="22" t="s">
        <v>238</v>
      </c>
      <c r="D145" s="15">
        <f>SUM(D146)</f>
        <v>13086</v>
      </c>
      <c r="E145" s="15">
        <f t="shared" ref="E145:F145" si="56">SUM(E146)</f>
        <v>14701</v>
      </c>
      <c r="F145" s="15">
        <f t="shared" si="56"/>
        <v>15114</v>
      </c>
    </row>
    <row r="146" spans="2:14" ht="63" x14ac:dyDescent="0.25">
      <c r="B146" s="16" t="s">
        <v>236</v>
      </c>
      <c r="C146" s="22" t="s">
        <v>204</v>
      </c>
      <c r="D146" s="15">
        <v>13086</v>
      </c>
      <c r="E146" s="15">
        <v>14701</v>
      </c>
      <c r="F146" s="15">
        <v>15114</v>
      </c>
    </row>
    <row r="147" spans="2:14" ht="31.5" x14ac:dyDescent="0.25">
      <c r="B147" s="16" t="s">
        <v>239</v>
      </c>
      <c r="C147" s="22" t="s">
        <v>240</v>
      </c>
      <c r="D147" s="15">
        <f>SUM(D148)</f>
        <v>9741</v>
      </c>
      <c r="E147" s="15">
        <f t="shared" ref="E147:F147" si="57">SUM(E148)</f>
        <v>4814</v>
      </c>
      <c r="F147" s="15">
        <f t="shared" si="57"/>
        <v>4525</v>
      </c>
    </row>
    <row r="148" spans="2:14" ht="31.5" x14ac:dyDescent="0.25">
      <c r="B148" s="16" t="s">
        <v>205</v>
      </c>
      <c r="C148" s="22" t="s">
        <v>206</v>
      </c>
      <c r="D148" s="15">
        <v>9741</v>
      </c>
      <c r="E148" s="15">
        <v>4814</v>
      </c>
      <c r="F148" s="15">
        <v>4525</v>
      </c>
    </row>
    <row r="149" spans="2:14" ht="15.75" x14ac:dyDescent="0.25">
      <c r="B149" s="16" t="s">
        <v>294</v>
      </c>
      <c r="C149" s="22" t="s">
        <v>296</v>
      </c>
      <c r="D149" s="15">
        <f>D151</f>
        <v>228</v>
      </c>
      <c r="E149" s="15">
        <f t="shared" ref="E149:F149" si="58">E151</f>
        <v>240</v>
      </c>
      <c r="F149" s="15">
        <f t="shared" si="58"/>
        <v>240</v>
      </c>
    </row>
    <row r="150" spans="2:14" ht="31.5" x14ac:dyDescent="0.25">
      <c r="B150" s="16" t="s">
        <v>295</v>
      </c>
      <c r="C150" s="22" t="s">
        <v>297</v>
      </c>
      <c r="D150" s="15">
        <f>D151</f>
        <v>228</v>
      </c>
      <c r="E150" s="15">
        <f t="shared" ref="E150:F150" si="59">E151</f>
        <v>240</v>
      </c>
      <c r="F150" s="15">
        <f t="shared" si="59"/>
        <v>240</v>
      </c>
    </row>
    <row r="151" spans="2:14" ht="47.25" x14ac:dyDescent="0.25">
      <c r="B151" s="16"/>
      <c r="C151" s="22" t="s">
        <v>281</v>
      </c>
      <c r="D151" s="15">
        <v>228</v>
      </c>
      <c r="E151" s="15">
        <v>240</v>
      </c>
      <c r="F151" s="15">
        <v>240</v>
      </c>
    </row>
    <row r="152" spans="2:14" ht="31.5" x14ac:dyDescent="0.25">
      <c r="B152" s="16" t="s">
        <v>232</v>
      </c>
      <c r="C152" s="22" t="s">
        <v>233</v>
      </c>
      <c r="D152" s="15">
        <f>SUM(D153)</f>
        <v>459935</v>
      </c>
      <c r="E152" s="15">
        <f t="shared" ref="E152:F152" si="60">SUM(E153)</f>
        <v>560469</v>
      </c>
      <c r="F152" s="15">
        <f t="shared" si="60"/>
        <v>19729</v>
      </c>
    </row>
    <row r="153" spans="2:14" ht="31.5" x14ac:dyDescent="0.25">
      <c r="B153" s="16" t="s">
        <v>207</v>
      </c>
      <c r="C153" s="22" t="s">
        <v>208</v>
      </c>
      <c r="D153" s="15">
        <f>SUM(D154:D163)</f>
        <v>459935</v>
      </c>
      <c r="E153" s="15">
        <f>SUM(E154:E163)</f>
        <v>560469</v>
      </c>
      <c r="F153" s="15">
        <f>SUM(F154:F163)</f>
        <v>19729</v>
      </c>
    </row>
    <row r="154" spans="2:14" ht="31.5" x14ac:dyDescent="0.25">
      <c r="B154" s="16"/>
      <c r="C154" s="22" t="s">
        <v>351</v>
      </c>
      <c r="D154" s="15">
        <v>235357</v>
      </c>
      <c r="E154" s="15"/>
      <c r="F154" s="15"/>
    </row>
    <row r="155" spans="2:14" ht="47.25" x14ac:dyDescent="0.25">
      <c r="B155" s="16"/>
      <c r="C155" s="22" t="s">
        <v>253</v>
      </c>
      <c r="D155" s="15">
        <v>78453</v>
      </c>
      <c r="E155" s="15"/>
      <c r="F155" s="15"/>
      <c r="N155" s="5"/>
    </row>
    <row r="156" spans="2:14" ht="47.25" x14ac:dyDescent="0.25">
      <c r="B156" s="16"/>
      <c r="C156" s="22" t="s">
        <v>334</v>
      </c>
      <c r="D156" s="15">
        <v>97731</v>
      </c>
      <c r="E156" s="15">
        <v>280015</v>
      </c>
      <c r="F156" s="15"/>
    </row>
    <row r="157" spans="2:14" ht="48" customHeight="1" x14ac:dyDescent="0.25">
      <c r="B157" s="16"/>
      <c r="C157" s="23" t="s">
        <v>387</v>
      </c>
      <c r="D157" s="15"/>
      <c r="E157" s="15">
        <v>253939</v>
      </c>
      <c r="F157" s="15"/>
    </row>
    <row r="158" spans="2:14" ht="47.25" x14ac:dyDescent="0.25">
      <c r="B158" s="16"/>
      <c r="C158" s="22" t="s">
        <v>254</v>
      </c>
      <c r="D158" s="15">
        <v>12466</v>
      </c>
      <c r="E158" s="15"/>
      <c r="F158" s="15"/>
    </row>
    <row r="159" spans="2:14" ht="15.75" x14ac:dyDescent="0.25">
      <c r="B159" s="16"/>
      <c r="C159" s="22" t="s">
        <v>255</v>
      </c>
      <c r="D159" s="15">
        <v>1380</v>
      </c>
      <c r="E159" s="15">
        <v>2275</v>
      </c>
      <c r="F159" s="15">
        <v>2275</v>
      </c>
    </row>
    <row r="160" spans="2:14" ht="15.75" x14ac:dyDescent="0.25">
      <c r="B160" s="16"/>
      <c r="C160" s="22" t="s">
        <v>306</v>
      </c>
      <c r="D160" s="15">
        <v>7247</v>
      </c>
      <c r="E160" s="15">
        <v>24240</v>
      </c>
      <c r="F160" s="15"/>
    </row>
    <row r="161" spans="2:7" ht="15.75" x14ac:dyDescent="0.25">
      <c r="B161" s="16"/>
      <c r="C161" s="22" t="s">
        <v>307</v>
      </c>
      <c r="D161" s="15">
        <v>14824</v>
      </c>
      <c r="E161" s="15"/>
      <c r="F161" s="15"/>
    </row>
    <row r="162" spans="2:7" ht="31.5" x14ac:dyDescent="0.25">
      <c r="B162" s="16"/>
      <c r="C162" s="22" t="s">
        <v>308</v>
      </c>
      <c r="D162" s="15">
        <v>6853</v>
      </c>
      <c r="E162" s="15"/>
      <c r="F162" s="15"/>
    </row>
    <row r="163" spans="2:7" ht="47.25" x14ac:dyDescent="0.25">
      <c r="B163" s="16"/>
      <c r="C163" s="22" t="s">
        <v>309</v>
      </c>
      <c r="D163" s="15">
        <v>5624</v>
      </c>
      <c r="E163" s="15"/>
      <c r="F163" s="15">
        <v>17454</v>
      </c>
    </row>
    <row r="164" spans="2:7" ht="15.75" x14ac:dyDescent="0.25">
      <c r="B164" s="16" t="s">
        <v>234</v>
      </c>
      <c r="C164" s="22" t="s">
        <v>235</v>
      </c>
      <c r="D164" s="15">
        <f>SUM(D165)</f>
        <v>331270</v>
      </c>
      <c r="E164" s="15">
        <f t="shared" ref="E164:F164" si="61">SUM(E165)</f>
        <v>516249</v>
      </c>
      <c r="F164" s="15">
        <f t="shared" si="61"/>
        <v>445776</v>
      </c>
    </row>
    <row r="165" spans="2:7" ht="15.75" x14ac:dyDescent="0.25">
      <c r="B165" s="16" t="s">
        <v>209</v>
      </c>
      <c r="C165" s="22" t="s">
        <v>210</v>
      </c>
      <c r="D165" s="15">
        <f>SUM(D166:D189)</f>
        <v>331270</v>
      </c>
      <c r="E165" s="15">
        <f>SUM(E166:E189)</f>
        <v>516249</v>
      </c>
      <c r="F165" s="15">
        <f>SUM(F167:F185)</f>
        <v>445776</v>
      </c>
      <c r="G165" s="4"/>
    </row>
    <row r="166" spans="2:7" ht="63" x14ac:dyDescent="0.25">
      <c r="B166" s="16"/>
      <c r="C166" s="22" t="s">
        <v>337</v>
      </c>
      <c r="D166" s="15">
        <v>9234</v>
      </c>
      <c r="E166" s="15"/>
      <c r="F166" s="15"/>
      <c r="G166" s="4"/>
    </row>
    <row r="167" spans="2:7" ht="63" x14ac:dyDescent="0.25">
      <c r="B167" s="16"/>
      <c r="C167" s="22" t="s">
        <v>256</v>
      </c>
      <c r="D167" s="15"/>
      <c r="E167" s="15"/>
      <c r="F167" s="15">
        <v>108657</v>
      </c>
    </row>
    <row r="168" spans="2:7" ht="48" customHeight="1" x14ac:dyDescent="0.25">
      <c r="B168" s="16"/>
      <c r="C168" s="22" t="s">
        <v>257</v>
      </c>
      <c r="D168" s="15"/>
      <c r="E168" s="15">
        <v>2004</v>
      </c>
      <c r="F168" s="15">
        <v>2084</v>
      </c>
    </row>
    <row r="169" spans="2:7" ht="63" x14ac:dyDescent="0.25">
      <c r="B169" s="16"/>
      <c r="C169" s="22" t="s">
        <v>258</v>
      </c>
      <c r="D169" s="15">
        <v>6133</v>
      </c>
      <c r="E169" s="15">
        <v>6961</v>
      </c>
      <c r="F169" s="15">
        <v>7240</v>
      </c>
    </row>
    <row r="170" spans="2:7" ht="78.75" x14ac:dyDescent="0.25">
      <c r="B170" s="16"/>
      <c r="C170" s="22" t="s">
        <v>259</v>
      </c>
      <c r="D170" s="15">
        <v>12816</v>
      </c>
      <c r="E170" s="15">
        <v>12104</v>
      </c>
      <c r="F170" s="15">
        <v>12104</v>
      </c>
    </row>
    <row r="171" spans="2:7" ht="48.75" customHeight="1" x14ac:dyDescent="0.25">
      <c r="B171" s="16"/>
      <c r="C171" s="22" t="s">
        <v>260</v>
      </c>
      <c r="D171" s="15">
        <v>1358</v>
      </c>
      <c r="E171" s="15">
        <v>1358</v>
      </c>
      <c r="F171" s="15">
        <v>1358</v>
      </c>
    </row>
    <row r="172" spans="2:7" ht="31.5" x14ac:dyDescent="0.25">
      <c r="B172" s="16"/>
      <c r="C172" s="22" t="s">
        <v>261</v>
      </c>
      <c r="D172" s="15">
        <v>1859</v>
      </c>
      <c r="E172" s="15">
        <v>1859</v>
      </c>
      <c r="F172" s="15">
        <v>1859</v>
      </c>
    </row>
    <row r="173" spans="2:7" ht="63" x14ac:dyDescent="0.25">
      <c r="B173" s="16"/>
      <c r="C173" s="22" t="s">
        <v>262</v>
      </c>
      <c r="D173" s="15">
        <v>2226</v>
      </c>
      <c r="E173" s="15">
        <v>2317</v>
      </c>
      <c r="F173" s="15">
        <v>2412</v>
      </c>
    </row>
    <row r="174" spans="2:7" ht="31.5" x14ac:dyDescent="0.25">
      <c r="B174" s="16"/>
      <c r="C174" s="22" t="s">
        <v>310</v>
      </c>
      <c r="D174" s="15">
        <v>14298</v>
      </c>
      <c r="E174" s="15"/>
      <c r="F174" s="15"/>
    </row>
    <row r="175" spans="2:7" ht="47.25" x14ac:dyDescent="0.25">
      <c r="B175" s="16"/>
      <c r="C175" s="22" t="s">
        <v>264</v>
      </c>
      <c r="D175" s="15">
        <v>95679</v>
      </c>
      <c r="E175" s="15">
        <v>80090</v>
      </c>
      <c r="F175" s="15">
        <v>87608</v>
      </c>
    </row>
    <row r="176" spans="2:7" ht="47.25" x14ac:dyDescent="0.25">
      <c r="B176" s="16"/>
      <c r="C176" s="22" t="s">
        <v>265</v>
      </c>
      <c r="D176" s="15"/>
      <c r="E176" s="15">
        <v>37515</v>
      </c>
      <c r="F176" s="15">
        <v>43226</v>
      </c>
    </row>
    <row r="177" spans="2:9" ht="47.25" x14ac:dyDescent="0.25">
      <c r="B177" s="16"/>
      <c r="C177" s="22" t="s">
        <v>311</v>
      </c>
      <c r="D177" s="15">
        <v>33908</v>
      </c>
      <c r="E177" s="15">
        <v>55109</v>
      </c>
      <c r="F177" s="15">
        <v>84919</v>
      </c>
    </row>
    <row r="178" spans="2:9" ht="47.25" x14ac:dyDescent="0.25">
      <c r="B178" s="16"/>
      <c r="C178" s="22" t="s">
        <v>282</v>
      </c>
      <c r="D178" s="15"/>
      <c r="E178" s="15"/>
      <c r="F178" s="15">
        <v>7629</v>
      </c>
    </row>
    <row r="179" spans="2:9" ht="63" x14ac:dyDescent="0.25">
      <c r="B179" s="16"/>
      <c r="C179" s="22" t="s">
        <v>266</v>
      </c>
      <c r="D179" s="15"/>
      <c r="E179" s="15">
        <v>910</v>
      </c>
      <c r="F179" s="15"/>
    </row>
    <row r="180" spans="2:9" ht="47.25" x14ac:dyDescent="0.25">
      <c r="B180" s="16"/>
      <c r="C180" s="22" t="s">
        <v>280</v>
      </c>
      <c r="D180" s="15">
        <v>64211</v>
      </c>
      <c r="E180" s="15">
        <v>64066</v>
      </c>
      <c r="F180" s="15">
        <v>65375</v>
      </c>
    </row>
    <row r="181" spans="2:9" ht="47.25" x14ac:dyDescent="0.25">
      <c r="B181" s="16"/>
      <c r="C181" s="22" t="s">
        <v>279</v>
      </c>
      <c r="D181" s="15">
        <v>18140</v>
      </c>
      <c r="E181" s="15">
        <v>102398</v>
      </c>
      <c r="F181" s="15"/>
    </row>
    <row r="182" spans="2:9" ht="47.25" x14ac:dyDescent="0.25">
      <c r="B182" s="16"/>
      <c r="C182" s="22" t="s">
        <v>283</v>
      </c>
      <c r="D182" s="15">
        <v>3945</v>
      </c>
      <c r="E182" s="15"/>
      <c r="F182" s="15"/>
    </row>
    <row r="183" spans="2:9" ht="31.5" x14ac:dyDescent="0.25">
      <c r="B183" s="16"/>
      <c r="C183" s="22" t="s">
        <v>263</v>
      </c>
      <c r="D183" s="15">
        <v>45427</v>
      </c>
      <c r="E183" s="15"/>
      <c r="F183" s="15"/>
    </row>
    <row r="184" spans="2:9" ht="47.25" x14ac:dyDescent="0.25">
      <c r="B184" s="16"/>
      <c r="C184" s="22" t="s">
        <v>312</v>
      </c>
      <c r="D184" s="15">
        <v>118</v>
      </c>
      <c r="E184" s="15"/>
      <c r="F184" s="15"/>
    </row>
    <row r="185" spans="2:9" ht="31.5" x14ac:dyDescent="0.25">
      <c r="B185" s="16"/>
      <c r="C185" s="22" t="s">
        <v>339</v>
      </c>
      <c r="D185" s="15"/>
      <c r="E185" s="15">
        <v>49713</v>
      </c>
      <c r="F185" s="15">
        <v>21305</v>
      </c>
    </row>
    <row r="186" spans="2:9" ht="15.75" x14ac:dyDescent="0.25">
      <c r="B186" s="16"/>
      <c r="C186" s="22" t="s">
        <v>377</v>
      </c>
      <c r="D186" s="15">
        <v>6916</v>
      </c>
      <c r="E186" s="15"/>
      <c r="F186" s="15"/>
    </row>
    <row r="187" spans="2:9" ht="47.25" x14ac:dyDescent="0.25">
      <c r="B187" s="16"/>
      <c r="C187" s="22" t="s">
        <v>378</v>
      </c>
      <c r="D187" s="15">
        <v>1784</v>
      </c>
      <c r="E187" s="15"/>
      <c r="F187" s="15"/>
    </row>
    <row r="188" spans="2:9" ht="31.5" x14ac:dyDescent="0.25">
      <c r="B188" s="16"/>
      <c r="C188" s="22" t="s">
        <v>386</v>
      </c>
      <c r="D188" s="15"/>
      <c r="E188" s="15">
        <v>99845</v>
      </c>
      <c r="F188" s="15"/>
    </row>
    <row r="189" spans="2:9" ht="31.5" x14ac:dyDescent="0.25">
      <c r="B189" s="16"/>
      <c r="C189" s="22" t="s">
        <v>376</v>
      </c>
      <c r="D189" s="15">
        <v>13218</v>
      </c>
      <c r="E189" s="15"/>
      <c r="F189" s="15"/>
    </row>
    <row r="190" spans="2:9" ht="31.5" x14ac:dyDescent="0.25">
      <c r="B190" s="14" t="s">
        <v>211</v>
      </c>
      <c r="C190" s="21" t="s">
        <v>212</v>
      </c>
      <c r="D190" s="15">
        <f>SUM(D191+D192+D207+D208+D209+D210+D211+D212)</f>
        <v>582997</v>
      </c>
      <c r="E190" s="15">
        <f t="shared" ref="E190:F190" si="62">SUM(E191+E192+E207+E208+E209+E210+E211+E212)</f>
        <v>507175</v>
      </c>
      <c r="F190" s="15">
        <f t="shared" si="62"/>
        <v>507042</v>
      </c>
    </row>
    <row r="191" spans="2:9" ht="47.25" x14ac:dyDescent="0.25">
      <c r="B191" s="16" t="s">
        <v>213</v>
      </c>
      <c r="C191" s="22" t="s">
        <v>214</v>
      </c>
      <c r="D191" s="15">
        <v>30143</v>
      </c>
      <c r="E191" s="15"/>
      <c r="F191" s="15"/>
      <c r="I191" s="7"/>
    </row>
    <row r="192" spans="2:9" ht="31.5" x14ac:dyDescent="0.25">
      <c r="B192" s="16" t="s">
        <v>215</v>
      </c>
      <c r="C192" s="22" t="s">
        <v>216</v>
      </c>
      <c r="D192" s="15">
        <f>SUM(D193:D206)</f>
        <v>504856</v>
      </c>
      <c r="E192" s="15">
        <f t="shared" ref="E192:F192" si="63">SUM(E193:E206)</f>
        <v>477938</v>
      </c>
      <c r="F192" s="15">
        <f t="shared" si="63"/>
        <v>477944</v>
      </c>
    </row>
    <row r="193" spans="2:6" ht="66" customHeight="1" x14ac:dyDescent="0.25">
      <c r="B193" s="16"/>
      <c r="C193" s="22" t="s">
        <v>267</v>
      </c>
      <c r="D193" s="15">
        <v>2775</v>
      </c>
      <c r="E193" s="15">
        <v>2830</v>
      </c>
      <c r="F193" s="15">
        <v>2836</v>
      </c>
    </row>
    <row r="194" spans="2:6" ht="31.5" x14ac:dyDescent="0.25">
      <c r="B194" s="16"/>
      <c r="C194" s="22" t="s">
        <v>289</v>
      </c>
      <c r="D194" s="15">
        <v>2115</v>
      </c>
      <c r="E194" s="15">
        <v>2115</v>
      </c>
      <c r="F194" s="15">
        <v>2115</v>
      </c>
    </row>
    <row r="195" spans="2:6" ht="47.25" x14ac:dyDescent="0.25">
      <c r="B195" s="16"/>
      <c r="C195" s="22" t="s">
        <v>268</v>
      </c>
      <c r="D195" s="15">
        <v>633</v>
      </c>
      <c r="E195" s="15">
        <v>633</v>
      </c>
      <c r="F195" s="15">
        <v>633</v>
      </c>
    </row>
    <row r="196" spans="2:6" ht="47.25" x14ac:dyDescent="0.25">
      <c r="B196" s="16"/>
      <c r="C196" s="22" t="s">
        <v>269</v>
      </c>
      <c r="D196" s="15">
        <v>270</v>
      </c>
      <c r="E196" s="15">
        <v>270</v>
      </c>
      <c r="F196" s="15">
        <v>270</v>
      </c>
    </row>
    <row r="197" spans="2:6" ht="189" x14ac:dyDescent="0.25">
      <c r="B197" s="16"/>
      <c r="C197" s="22" t="s">
        <v>270</v>
      </c>
      <c r="D197" s="15">
        <v>248</v>
      </c>
      <c r="E197" s="15">
        <v>248</v>
      </c>
      <c r="F197" s="15">
        <v>248</v>
      </c>
    </row>
    <row r="198" spans="2:6" ht="160.5" customHeight="1" x14ac:dyDescent="0.25">
      <c r="B198" s="16"/>
      <c r="C198" s="22" t="s">
        <v>271</v>
      </c>
      <c r="D198" s="15">
        <v>494</v>
      </c>
      <c r="E198" s="15">
        <v>494</v>
      </c>
      <c r="F198" s="15">
        <v>494</v>
      </c>
    </row>
    <row r="199" spans="2:6" ht="78.75" x14ac:dyDescent="0.25">
      <c r="B199" s="16"/>
      <c r="C199" s="22" t="s">
        <v>272</v>
      </c>
      <c r="D199" s="15">
        <v>595</v>
      </c>
      <c r="E199" s="15">
        <v>595</v>
      </c>
      <c r="F199" s="15">
        <v>595</v>
      </c>
    </row>
    <row r="200" spans="2:6" ht="31.5" x14ac:dyDescent="0.25">
      <c r="B200" s="16"/>
      <c r="C200" s="22" t="s">
        <v>273</v>
      </c>
      <c r="D200" s="15">
        <v>4087</v>
      </c>
      <c r="E200" s="15">
        <v>4087</v>
      </c>
      <c r="F200" s="15">
        <v>4087</v>
      </c>
    </row>
    <row r="201" spans="2:6" ht="63" x14ac:dyDescent="0.25">
      <c r="B201" s="16"/>
      <c r="C201" s="22" t="s">
        <v>274</v>
      </c>
      <c r="D201" s="15">
        <v>58</v>
      </c>
      <c r="E201" s="15">
        <v>91</v>
      </c>
      <c r="F201" s="15">
        <v>91</v>
      </c>
    </row>
    <row r="202" spans="2:6" ht="207.75" customHeight="1" x14ac:dyDescent="0.25">
      <c r="B202" s="16"/>
      <c r="C202" s="22" t="s">
        <v>275</v>
      </c>
      <c r="D202" s="15">
        <v>483647</v>
      </c>
      <c r="E202" s="15">
        <v>452844</v>
      </c>
      <c r="F202" s="15">
        <v>452844</v>
      </c>
    </row>
    <row r="203" spans="2:6" ht="63" x14ac:dyDescent="0.25">
      <c r="B203" s="16"/>
      <c r="C203" s="22" t="s">
        <v>276</v>
      </c>
      <c r="D203" s="15">
        <v>2288</v>
      </c>
      <c r="E203" s="15">
        <v>2288</v>
      </c>
      <c r="F203" s="15">
        <v>2288</v>
      </c>
    </row>
    <row r="204" spans="2:6" ht="94.5" x14ac:dyDescent="0.25">
      <c r="B204" s="16"/>
      <c r="C204" s="22" t="s">
        <v>277</v>
      </c>
      <c r="D204" s="15">
        <v>103</v>
      </c>
      <c r="E204" s="15">
        <v>103</v>
      </c>
      <c r="F204" s="15">
        <v>103</v>
      </c>
    </row>
    <row r="205" spans="2:6" ht="67.5" customHeight="1" x14ac:dyDescent="0.25">
      <c r="B205" s="16"/>
      <c r="C205" s="22" t="s">
        <v>340</v>
      </c>
      <c r="D205" s="15">
        <v>95</v>
      </c>
      <c r="E205" s="15">
        <v>190</v>
      </c>
      <c r="F205" s="15">
        <v>190</v>
      </c>
    </row>
    <row r="206" spans="2:6" ht="62.25" customHeight="1" x14ac:dyDescent="0.25">
      <c r="B206" s="16"/>
      <c r="C206" s="22" t="s">
        <v>333</v>
      </c>
      <c r="D206" s="15">
        <v>7448</v>
      </c>
      <c r="E206" s="15">
        <v>11150</v>
      </c>
      <c r="F206" s="15">
        <v>11150</v>
      </c>
    </row>
    <row r="207" spans="2:6" ht="78.75" x14ac:dyDescent="0.25">
      <c r="B207" s="16" t="s">
        <v>217</v>
      </c>
      <c r="C207" s="22" t="s">
        <v>245</v>
      </c>
      <c r="D207" s="15">
        <v>27923</v>
      </c>
      <c r="E207" s="15">
        <v>11063</v>
      </c>
      <c r="F207" s="15">
        <v>9219</v>
      </c>
    </row>
    <row r="208" spans="2:6" ht="49.5" customHeight="1" x14ac:dyDescent="0.25">
      <c r="B208" s="16" t="s">
        <v>218</v>
      </c>
      <c r="C208" s="22" t="s">
        <v>251</v>
      </c>
      <c r="D208" s="15">
        <v>2815</v>
      </c>
      <c r="E208" s="15">
        <v>2815</v>
      </c>
      <c r="F208" s="15">
        <v>2913</v>
      </c>
    </row>
    <row r="209" spans="2:6" ht="63" x14ac:dyDescent="0.25">
      <c r="B209" s="16" t="s">
        <v>219</v>
      </c>
      <c r="C209" s="22" t="s">
        <v>220</v>
      </c>
      <c r="D209" s="15">
        <v>322</v>
      </c>
      <c r="E209" s="15">
        <v>55</v>
      </c>
      <c r="F209" s="15">
        <v>34</v>
      </c>
    </row>
    <row r="210" spans="2:6" ht="63" x14ac:dyDescent="0.25">
      <c r="B210" s="16" t="s">
        <v>221</v>
      </c>
      <c r="C210" s="22" t="s">
        <v>222</v>
      </c>
      <c r="D210" s="15"/>
      <c r="E210" s="15"/>
      <c r="F210" s="15">
        <v>1470</v>
      </c>
    </row>
    <row r="211" spans="2:6" ht="78.75" x14ac:dyDescent="0.25">
      <c r="B211" s="16" t="s">
        <v>285</v>
      </c>
      <c r="C211" s="22" t="s">
        <v>284</v>
      </c>
      <c r="D211" s="15">
        <v>1366</v>
      </c>
      <c r="E211" s="15"/>
      <c r="F211" s="15"/>
    </row>
    <row r="212" spans="2:6" ht="63" x14ac:dyDescent="0.25">
      <c r="B212" s="16" t="s">
        <v>286</v>
      </c>
      <c r="C212" s="22" t="s">
        <v>287</v>
      </c>
      <c r="D212" s="15">
        <v>15572</v>
      </c>
      <c r="E212" s="15">
        <v>15304</v>
      </c>
      <c r="F212" s="15">
        <v>15462</v>
      </c>
    </row>
    <row r="213" spans="2:6" ht="15.75" x14ac:dyDescent="0.25">
      <c r="B213" s="14" t="s">
        <v>223</v>
      </c>
      <c r="C213" s="21" t="s">
        <v>224</v>
      </c>
      <c r="D213" s="18">
        <f>SUM(D214+D216)</f>
        <v>173276</v>
      </c>
      <c r="E213" s="18">
        <f>SUM(E216)</f>
        <v>1000</v>
      </c>
      <c r="F213" s="18">
        <f>SUM(F216)</f>
        <v>1500</v>
      </c>
    </row>
    <row r="214" spans="2:6" ht="78.75" x14ac:dyDescent="0.25">
      <c r="B214" s="16" t="s">
        <v>380</v>
      </c>
      <c r="C214" s="22" t="s">
        <v>381</v>
      </c>
      <c r="D214" s="15">
        <v>671</v>
      </c>
      <c r="E214" s="15"/>
      <c r="F214" s="15"/>
    </row>
    <row r="215" spans="2:6" ht="63" x14ac:dyDescent="0.25">
      <c r="B215" s="16"/>
      <c r="C215" s="24" t="s">
        <v>379</v>
      </c>
      <c r="D215" s="15">
        <v>671</v>
      </c>
      <c r="E215" s="15"/>
      <c r="F215" s="15"/>
    </row>
    <row r="216" spans="2:6" ht="15.75" x14ac:dyDescent="0.25">
      <c r="B216" s="16" t="s">
        <v>225</v>
      </c>
      <c r="C216" s="22" t="s">
        <v>226</v>
      </c>
      <c r="D216" s="15">
        <f>SUM(D217)</f>
        <v>172605</v>
      </c>
      <c r="E216" s="15">
        <f t="shared" ref="E216:F216" si="64">SUM(E217)</f>
        <v>1000</v>
      </c>
      <c r="F216" s="15">
        <f t="shared" si="64"/>
        <v>1500</v>
      </c>
    </row>
    <row r="217" spans="2:6" ht="31.5" x14ac:dyDescent="0.25">
      <c r="B217" s="16" t="s">
        <v>227</v>
      </c>
      <c r="C217" s="22" t="s">
        <v>228</v>
      </c>
      <c r="D217" s="15">
        <f>SUM(D218:D228)</f>
        <v>172605</v>
      </c>
      <c r="E217" s="15">
        <f>SUM(E218:E225)</f>
        <v>1000</v>
      </c>
      <c r="F217" s="15">
        <f>SUM(F218:F225)</f>
        <v>1500</v>
      </c>
    </row>
    <row r="218" spans="2:6" ht="63" x14ac:dyDescent="0.25">
      <c r="B218" s="16"/>
      <c r="C218" s="22" t="s">
        <v>278</v>
      </c>
      <c r="D218" s="15">
        <v>1500</v>
      </c>
      <c r="E218" s="15">
        <v>1000</v>
      </c>
      <c r="F218" s="15">
        <v>1500</v>
      </c>
    </row>
    <row r="219" spans="2:6" ht="78.75" x14ac:dyDescent="0.25">
      <c r="B219" s="16"/>
      <c r="C219" s="22" t="s">
        <v>298</v>
      </c>
      <c r="D219" s="15">
        <v>44508</v>
      </c>
      <c r="E219" s="15"/>
      <c r="F219" s="15"/>
    </row>
    <row r="220" spans="2:6" ht="204" customHeight="1" x14ac:dyDescent="0.25">
      <c r="B220" s="16"/>
      <c r="C220" s="24" t="s">
        <v>385</v>
      </c>
      <c r="D220" s="15">
        <v>8564</v>
      </c>
      <c r="E220" s="15"/>
      <c r="F220" s="15"/>
    </row>
    <row r="221" spans="2:6" ht="110.25" x14ac:dyDescent="0.25">
      <c r="B221" s="16"/>
      <c r="C221" s="22" t="s">
        <v>335</v>
      </c>
      <c r="D221" s="15">
        <v>279</v>
      </c>
      <c r="E221" s="15"/>
      <c r="F221" s="15"/>
    </row>
    <row r="222" spans="2:6" ht="78.75" x14ac:dyDescent="0.25">
      <c r="B222" s="16"/>
      <c r="C222" s="22" t="s">
        <v>336</v>
      </c>
      <c r="D222" s="15">
        <v>512</v>
      </c>
      <c r="E222" s="15"/>
      <c r="F222" s="15"/>
    </row>
    <row r="223" spans="2:6" ht="31.5" x14ac:dyDescent="0.25">
      <c r="B223" s="16"/>
      <c r="C223" s="22" t="s">
        <v>352</v>
      </c>
      <c r="D223" s="15">
        <v>5608</v>
      </c>
      <c r="E223" s="15"/>
      <c r="F223" s="15"/>
    </row>
    <row r="224" spans="2:6" ht="31.5" x14ac:dyDescent="0.25">
      <c r="B224" s="16"/>
      <c r="C224" s="22" t="s">
        <v>338</v>
      </c>
      <c r="D224" s="15">
        <v>110000</v>
      </c>
      <c r="E224" s="15"/>
      <c r="F224" s="15"/>
    </row>
    <row r="225" spans="2:12" ht="94.5" x14ac:dyDescent="0.25">
      <c r="B225" s="16"/>
      <c r="C225" s="22" t="s">
        <v>299</v>
      </c>
      <c r="D225" s="15">
        <v>420</v>
      </c>
      <c r="E225" s="15"/>
      <c r="F225" s="15"/>
    </row>
    <row r="226" spans="2:12" ht="63" x14ac:dyDescent="0.25">
      <c r="B226" s="16"/>
      <c r="C226" s="24" t="s">
        <v>384</v>
      </c>
      <c r="D226" s="15">
        <v>110</v>
      </c>
      <c r="E226" s="15"/>
      <c r="F226" s="15"/>
    </row>
    <row r="227" spans="2:12" ht="78.75" x14ac:dyDescent="0.25">
      <c r="B227" s="16"/>
      <c r="C227" s="24" t="s">
        <v>383</v>
      </c>
      <c r="D227" s="15">
        <v>204</v>
      </c>
      <c r="E227" s="15"/>
      <c r="F227" s="15"/>
    </row>
    <row r="228" spans="2:12" ht="66" customHeight="1" x14ac:dyDescent="0.25">
      <c r="B228" s="16"/>
      <c r="C228" s="24" t="s">
        <v>382</v>
      </c>
      <c r="D228" s="15">
        <v>900</v>
      </c>
      <c r="E228" s="15"/>
      <c r="F228" s="15"/>
      <c r="L228" s="6"/>
    </row>
    <row r="229" spans="2:12" ht="15.75" x14ac:dyDescent="0.25">
      <c r="B229" s="19" t="s">
        <v>347</v>
      </c>
      <c r="C229" s="21" t="s">
        <v>346</v>
      </c>
      <c r="D229" s="15">
        <f>SUM(D230)</f>
        <v>620</v>
      </c>
      <c r="E229" s="15"/>
      <c r="F229" s="15"/>
    </row>
    <row r="230" spans="2:12" ht="31.5" x14ac:dyDescent="0.25">
      <c r="B230" s="20" t="s">
        <v>348</v>
      </c>
      <c r="C230" s="22" t="s">
        <v>345</v>
      </c>
      <c r="D230" s="15">
        <v>620</v>
      </c>
      <c r="E230" s="15"/>
      <c r="F230" s="15"/>
    </row>
    <row r="231" spans="2:12" ht="47.25" x14ac:dyDescent="0.25">
      <c r="B231" s="14" t="s">
        <v>300</v>
      </c>
      <c r="C231" s="21" t="s">
        <v>301</v>
      </c>
      <c r="D231" s="15">
        <f>SUM(D232)</f>
        <v>-4562</v>
      </c>
      <c r="E231" s="15">
        <f t="shared" ref="E231:F231" si="65">E234</f>
        <v>0</v>
      </c>
      <c r="F231" s="15">
        <f t="shared" si="65"/>
        <v>0</v>
      </c>
    </row>
    <row r="232" spans="2:12" ht="47.25" x14ac:dyDescent="0.25">
      <c r="B232" s="16" t="s">
        <v>302</v>
      </c>
      <c r="C232" s="22" t="s">
        <v>303</v>
      </c>
      <c r="D232" s="15">
        <f>SUM(D233:D234)</f>
        <v>-4562</v>
      </c>
      <c r="E232" s="15">
        <f t="shared" ref="E232:F232" si="66">E234</f>
        <v>0</v>
      </c>
      <c r="F232" s="15">
        <f t="shared" si="66"/>
        <v>0</v>
      </c>
    </row>
    <row r="233" spans="2:12" ht="78.75" x14ac:dyDescent="0.25">
      <c r="B233" s="16" t="s">
        <v>350</v>
      </c>
      <c r="C233" s="22" t="s">
        <v>349</v>
      </c>
      <c r="D233" s="15">
        <v>-838</v>
      </c>
      <c r="E233" s="15"/>
      <c r="F233" s="15"/>
    </row>
    <row r="234" spans="2:12" ht="47.25" x14ac:dyDescent="0.25">
      <c r="B234" s="16" t="s">
        <v>304</v>
      </c>
      <c r="C234" s="22" t="s">
        <v>305</v>
      </c>
      <c r="D234" s="15">
        <v>-3724</v>
      </c>
      <c r="E234" s="15"/>
      <c r="F234" s="15"/>
    </row>
    <row r="235" spans="2:12" ht="15.75" x14ac:dyDescent="0.25">
      <c r="B235" s="14"/>
      <c r="C235" s="21" t="s">
        <v>229</v>
      </c>
      <c r="D235" s="15">
        <f>SUM(D10+D131)</f>
        <v>3274737</v>
      </c>
      <c r="E235" s="15">
        <f>SUM(E10+E131)</f>
        <v>3714363</v>
      </c>
      <c r="F235" s="15">
        <f>SUM(F10+F131)</f>
        <v>3155879</v>
      </c>
    </row>
  </sheetData>
  <mergeCells count="6">
    <mergeCell ref="C2:F2"/>
    <mergeCell ref="C3:F3"/>
    <mergeCell ref="C4:F4"/>
    <mergeCell ref="B5:F5"/>
    <mergeCell ref="B7:B8"/>
    <mergeCell ref="C7:C8"/>
  </mergeCells>
  <pageMargins left="0.23622047244094491" right="0.23622047244094491" top="0.74803149606299213" bottom="0.15748031496062992" header="0.31496062992125984" footer="0.1574803149606299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2023-01-09T08:47:38Z</dcterms:modified>
</cp:coreProperties>
</file>